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16.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ml.chartshape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hidePivotFieldList="1" defaultThemeVersion="166925"/>
  <mc:AlternateContent xmlns:mc="http://schemas.openxmlformats.org/markup-compatibility/2006">
    <mc:Choice Requires="x15">
      <x15ac:absPath xmlns:x15ac="http://schemas.microsoft.com/office/spreadsheetml/2010/11/ac" url="https://d.docs.live.net/6e3a2aabe2589c49/Documents/Data Analysis/Portfolio Project 5 - PBI and Excel Dashboards/"/>
    </mc:Choice>
  </mc:AlternateContent>
  <xr:revisionPtr revIDLastSave="731" documentId="8_{D1D389A1-A9D2-46D2-B5FA-04D70B210745}" xr6:coauthVersionLast="47" xr6:coauthVersionMax="47" xr10:uidLastSave="{C8F7B123-39A5-49ED-89A9-DD3C84EB8998}"/>
  <bookViews>
    <workbookView xWindow="28680" yWindow="-120" windowWidth="29040" windowHeight="15720" xr2:uid="{A8156140-D348-4284-A568-EB515363F6BC}"/>
  </bookViews>
  <sheets>
    <sheet name="Dashboard" sheetId="2" r:id="rId1"/>
    <sheet name="Chart Data" sheetId="3" r:id="rId2"/>
  </sheets>
  <definedNames>
    <definedName name="_xlchart.v1.0" hidden="1">'Chart Data'!$X$3:$X$31</definedName>
    <definedName name="_xlchart.v1.1" hidden="1">'Chart Data'!$Y$2</definedName>
    <definedName name="_xlchart.v1.2" hidden="1">'Chart Data'!$Y$3:$Y$31</definedName>
    <definedName name="_xlnm.Print_Area" localSheetId="0">Dashboard!$A$1:$AA$37</definedName>
    <definedName name="Slicer_Product_Category">#N/A</definedName>
    <definedName name="Slicer_Product_Name">#N/A</definedName>
    <definedName name="Slicer_Store_City">#N/A</definedName>
    <definedName name="Slicer_Store_Location">#N/A</definedName>
    <definedName name="Timeline_Date">#N/A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 cacheId="12" r:id="rId15"/>
    <pivotCache cacheId="13" r:id="rId16"/>
  </pivotCaches>
  <extLst>
    <ext xmlns:x14="http://schemas.microsoft.com/office/spreadsheetml/2009/9/main" uri="{876F7934-8845-4945-9796-88D515C7AA90}">
      <x14:pivotCaches>
        <pivotCache cacheId="14" r:id="rId17"/>
      </x14:pivotCaches>
    </ext>
    <ext xmlns:x14="http://schemas.microsoft.com/office/spreadsheetml/2009/9/main" uri="{BBE1A952-AA13-448e-AADC-164F8A28A991}">
      <x14:slicerCaches>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5" r:id="rId22"/>
      </x15:timelineCachePivotCaches>
    </ext>
    <ext xmlns:x15="http://schemas.microsoft.com/office/spreadsheetml/2010/11/main" uri="{D0CA8CA8-9F24-4464-BF8E-62219DCF47F9}">
      <x15:timelineCacheRefs>
        <x15:timelineCacheRef r:id="rId23"/>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oys_inventory_ccf89117-6eac-4185-89ff-c7beab5270e4" name="toys_inventory" connection="Query - toys_inventory"/>
          <x15:modelTable id="toys_products_7625c5ce-bed4-4a2a-9fc8-caef2e764b53" name="toys_products" connection="Query - toys_products"/>
          <x15:modelTable id="toys_sales_b5e0ed96-0b2b-432b-b345-b393632e1178" name="toys_sales" connection="Query - toys_sales"/>
          <x15:modelTable id="toys_stores_ac182f32-c1c8-471a-bc3c-de31207c5a0a" name="toys_stores" connection="Query - toys_stores"/>
          <x15:modelTable id="Calendar" name="toys_calendar" connection="Connection"/>
        </x15:modelTables>
        <x15:modelRelationships>
          <x15:modelRelationship fromTable="toys_inventory" fromColumn="Store_ID" toTable="toys_stores" toColumn="Store_ID"/>
          <x15:modelRelationship fromTable="toys_inventory" fromColumn="Product_ID" toTable="toys_products" toColumn="Product_ID"/>
          <x15:modelRelationship fromTable="toys_sales" fromColumn="Store_ID" toTable="toys_stores" toColumn="Store_ID"/>
          <x15:modelRelationship fromTable="toys_sales" fromColumn="Product_ID" toTable="toys_products" toColumn="Product_ID"/>
          <x15:modelRelationship fromTable="toys_sales" fromColumn="Date" toTable="toys_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V41" i="3" l="1"/>
  <c r="Y4" i="3"/>
  <c r="Y5" i="3"/>
  <c r="Y6" i="3"/>
  <c r="Y7" i="3"/>
  <c r="Y8" i="3"/>
  <c r="Y9" i="3"/>
  <c r="Y10" i="3"/>
  <c r="Y11" i="3"/>
  <c r="Y12" i="3"/>
  <c r="Y13" i="3"/>
  <c r="Y14" i="3"/>
  <c r="Y15" i="3"/>
  <c r="Y16" i="3"/>
  <c r="Y17" i="3"/>
  <c r="Y18" i="3"/>
  <c r="Y19" i="3"/>
  <c r="Y20" i="3"/>
  <c r="Y21" i="3"/>
  <c r="Y22" i="3"/>
  <c r="Y23" i="3"/>
  <c r="Y24" i="3"/>
  <c r="Y25" i="3"/>
  <c r="Y26" i="3"/>
  <c r="Y27" i="3"/>
  <c r="Y28" i="3"/>
  <c r="Y29" i="3"/>
  <c r="Y30" i="3"/>
  <c r="Y31" i="3"/>
  <c r="Y3" i="3"/>
  <c r="P31" i="3"/>
  <c r="K39" i="3"/>
  <c r="H39" i="3"/>
  <c r="O31" i="3"/>
  <c r="N22" i="3"/>
  <c r="N31" i="3"/>
  <c r="T41" i="3"/>
  <c r="U41" i="3"/>
  <c r="U43" i="3"/>
  <c r="AB38" i="3" l="1"/>
  <c r="N32" i="3"/>
  <c r="AD38" i="3"/>
  <c r="T42" i="3"/>
  <c r="P22" i="3"/>
  <c r="O22" i="3"/>
  <c r="N23" i="3"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7168323-9635-4C37-ADD0-24B696597C78}" name="Connection" type="104" refreshedVersion="0" background="1">
    <extLst>
      <ext xmlns:x15="http://schemas.microsoft.com/office/spreadsheetml/2010/11/main" uri="{DE250136-89BD-433C-8126-D09CA5730AF9}">
        <x15:connection id="Calendar"/>
      </ext>
    </extLst>
  </connection>
  <connection id="2" xr16:uid="{F1730E04-8401-4BDA-B249-7574F26874A5}" name="Query - toys_inventory" description="Connection to the 'toys_inventory' query in the workbook." type="100" refreshedVersion="7" minRefreshableVersion="5">
    <extLst>
      <ext xmlns:x15="http://schemas.microsoft.com/office/spreadsheetml/2010/11/main" uri="{DE250136-89BD-433C-8126-D09CA5730AF9}">
        <x15:connection id="e65e76c4-6836-48b0-a8fd-2190bac9bf89"/>
      </ext>
    </extLst>
  </connection>
  <connection id="3" xr16:uid="{3F08C8BA-A68D-419A-B9C0-95747A2CF3C4}" name="Query - toys_products" description="Connection to the 'toys_products' query in the workbook." type="100" refreshedVersion="7" minRefreshableVersion="5">
    <extLst>
      <ext xmlns:x15="http://schemas.microsoft.com/office/spreadsheetml/2010/11/main" uri="{DE250136-89BD-433C-8126-D09CA5730AF9}">
        <x15:connection id="9845f6ad-0e62-4d08-8796-541664edf38f"/>
      </ext>
    </extLst>
  </connection>
  <connection id="4" xr16:uid="{5C7A03F7-E2AD-4EC7-87FD-D7FB61D5B887}" name="Query - toys_sales" description="Connection to the 'toys_sales' query in the workbook." type="100" refreshedVersion="7" minRefreshableVersion="5">
    <extLst>
      <ext xmlns:x15="http://schemas.microsoft.com/office/spreadsheetml/2010/11/main" uri="{DE250136-89BD-433C-8126-D09CA5730AF9}">
        <x15:connection id="9a8f875d-766e-4da2-850a-9c8241eb484a"/>
      </ext>
    </extLst>
  </connection>
  <connection id="5" xr16:uid="{BBE90F86-D814-4CA6-BCC1-A6F6940F2434}" name="Query - toys_stores" description="Connection to the 'toys_stores' query in the workbook." type="100" refreshedVersion="7" minRefreshableVersion="5">
    <extLst>
      <ext xmlns:x15="http://schemas.microsoft.com/office/spreadsheetml/2010/11/main" uri="{DE250136-89BD-433C-8126-D09CA5730AF9}">
        <x15:connection id="ccb86c99-36f6-4e36-b3fa-32e254936344"/>
      </ext>
    </extLst>
  </connection>
  <connection id="6" xr16:uid="{A47C31BC-4A24-4D93-92DF-3B0687BDAB2E}"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toys_calendar].[Current Year Month].&amp;[Y]}"/>
    <s v="{[toys_calendar].[Month Number].&amp;[1],[toys_calendar].[Month Number].&amp;[2],[toys_calendar].[Month Number].&amp;[3],[toys_calendar].[Month Number].&amp;[4],[toys_calendar].[Month Number].&amp;[5],[toys_calendar].[Month Number].&amp;[6],[toys_calendar].[Month Number].&amp;[7],[toys_calendar].[Month Number].&amp;[8],[toys_calendar].[Month Number].&amp;[9]}"/>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<sst xmlns="http://schemas.openxmlformats.org/spreadsheetml/2006/main" count="315" uniqueCount="129">
  <si>
    <t>Previous Month Revenue</t>
  </si>
  <si>
    <t>Total Cost</t>
  </si>
  <si>
    <t>Total Profit</t>
  </si>
  <si>
    <t>Total Revenue</t>
  </si>
  <si>
    <t>Row Labels</t>
  </si>
  <si>
    <t>Grand Total</t>
  </si>
  <si>
    <t>January</t>
  </si>
  <si>
    <t>February</t>
  </si>
  <si>
    <t>March</t>
  </si>
  <si>
    <t>April</t>
  </si>
  <si>
    <t>May</t>
  </si>
  <si>
    <t>June</t>
  </si>
  <si>
    <t>July</t>
  </si>
  <si>
    <t>August</t>
  </si>
  <si>
    <t>September</t>
  </si>
  <si>
    <t>October</t>
  </si>
  <si>
    <t>November</t>
  </si>
  <si>
    <t>December</t>
  </si>
  <si>
    <t>Total Revenue Over Time</t>
  </si>
  <si>
    <t>Total Cost Over Time</t>
  </si>
  <si>
    <t>Total Profit Over Time</t>
  </si>
  <si>
    <t>Previous MTD Revenue</t>
  </si>
  <si>
    <t>Month To Date Performance</t>
  </si>
  <si>
    <t>MTD Revenue</t>
  </si>
  <si>
    <t>Gross Profit Margin</t>
  </si>
  <si>
    <t>Art &amp; Crafts</t>
  </si>
  <si>
    <t>Electronics</t>
  </si>
  <si>
    <t>Games</t>
  </si>
  <si>
    <t>Sports &amp; Outdoors</t>
  </si>
  <si>
    <t>Toys</t>
  </si>
  <si>
    <t>Gross Profit Margin By Product Type</t>
  </si>
  <si>
    <t>Total Orders</t>
  </si>
  <si>
    <t>Total Orders By Month</t>
  </si>
  <si>
    <t>Sep-2018</t>
  </si>
  <si>
    <t>Current Year Month</t>
  </si>
  <si>
    <t>Y</t>
  </si>
  <si>
    <t>Previous Month Profit</t>
  </si>
  <si>
    <t>Current Month vs Previous Month Profit</t>
  </si>
  <si>
    <t>Column Labels</t>
  </si>
  <si>
    <t>Airport</t>
  </si>
  <si>
    <t>Commercial</t>
  </si>
  <si>
    <t>Downtown</t>
  </si>
  <si>
    <t>Residential</t>
  </si>
  <si>
    <t>Month Number</t>
  </si>
  <si>
    <t>(Multiple Items)</t>
  </si>
  <si>
    <t>Action Figure</t>
  </si>
  <si>
    <t>Animal Figures</t>
  </si>
  <si>
    <t>Barrel O' Slime</t>
  </si>
  <si>
    <t>Chutes &amp; Ladders</t>
  </si>
  <si>
    <t>Classic Dominoes</t>
  </si>
  <si>
    <t>Colorbuds</t>
  </si>
  <si>
    <t>Dart Gun</t>
  </si>
  <si>
    <t>Deck Of Cards</t>
  </si>
  <si>
    <t>Dino Egg</t>
  </si>
  <si>
    <t>Dinosaur Figures</t>
  </si>
  <si>
    <t>Etch A Sketch</t>
  </si>
  <si>
    <t>Foam Disk Launcher</t>
  </si>
  <si>
    <t>Gamer Headphones</t>
  </si>
  <si>
    <t>Glass Marbles</t>
  </si>
  <si>
    <t>Hot Wheels 5-Pack</t>
  </si>
  <si>
    <t>Jenga</t>
  </si>
  <si>
    <t>Kids Makeup Kit</t>
  </si>
  <si>
    <t>Lego Bricks</t>
  </si>
  <si>
    <t>Magic Sand</t>
  </si>
  <si>
    <t>Mini Basketball Hoop</t>
  </si>
  <si>
    <t>Mini Ping Pong Set</t>
  </si>
  <si>
    <t>Monopoly</t>
  </si>
  <si>
    <t>Mr. Potatohead</t>
  </si>
  <si>
    <t>Nerf Gun</t>
  </si>
  <si>
    <t>PlayDoh Can</t>
  </si>
  <si>
    <t>PlayDoh Playset</t>
  </si>
  <si>
    <t>PlayDoh Toolkit</t>
  </si>
  <si>
    <t>Playfoam</t>
  </si>
  <si>
    <t>Plush Pony</t>
  </si>
  <si>
    <t>Rubik's Cube</t>
  </si>
  <si>
    <t>Splash Balls</t>
  </si>
  <si>
    <t>Supersoaker Water Gun</t>
  </si>
  <si>
    <t>Teddy Bear</t>
  </si>
  <si>
    <t>Toy Robot</t>
  </si>
  <si>
    <t>Uno Card Game</t>
  </si>
  <si>
    <t>Previous Month Orders</t>
  </si>
  <si>
    <t>Total Orders Over Time</t>
  </si>
  <si>
    <t>Aguascalientes</t>
  </si>
  <si>
    <t>Campeche</t>
  </si>
  <si>
    <t>Chetumal</t>
  </si>
  <si>
    <t>Chihuahua</t>
  </si>
  <si>
    <t>Chilpancingo</t>
  </si>
  <si>
    <t>Ciudad Victoria</t>
  </si>
  <si>
    <t>Cuernavaca</t>
  </si>
  <si>
    <t>Cuidad de Mexico</t>
  </si>
  <si>
    <t>Culiacan</t>
  </si>
  <si>
    <t>Durango</t>
  </si>
  <si>
    <t>Guadalajara</t>
  </si>
  <si>
    <t>Guanajuato</t>
  </si>
  <si>
    <t>Hermosillo</t>
  </si>
  <si>
    <t>La Paz</t>
  </si>
  <si>
    <t>Merida</t>
  </si>
  <si>
    <t>Mexicali</t>
  </si>
  <si>
    <t>Monterrey</t>
  </si>
  <si>
    <t>Morelia</t>
  </si>
  <si>
    <t>Oaxaca</t>
  </si>
  <si>
    <t>Pachuca</t>
  </si>
  <si>
    <t>Puebla</t>
  </si>
  <si>
    <t>Saltillo</t>
  </si>
  <si>
    <t>San Luis Potosi</t>
  </si>
  <si>
    <t>Santiago</t>
  </si>
  <si>
    <t>Toluca</t>
  </si>
  <si>
    <t>Tuxtla Gutierrez</t>
  </si>
  <si>
    <t>Villahermosa</t>
  </si>
  <si>
    <t>Xalapa</t>
  </si>
  <si>
    <t>Zacatecas</t>
  </si>
  <si>
    <t>City</t>
  </si>
  <si>
    <t>Profit</t>
  </si>
  <si>
    <t>Current Month vs Previous Month Revenue</t>
  </si>
  <si>
    <t>Performance Label</t>
  </si>
  <si>
    <t>Value</t>
  </si>
  <si>
    <t>Poor</t>
  </si>
  <si>
    <t>Average</t>
  </si>
  <si>
    <t xml:space="preserve">Good </t>
  </si>
  <si>
    <t>Excellent</t>
  </si>
  <si>
    <t>Total</t>
  </si>
  <si>
    <t xml:space="preserve">Labels </t>
  </si>
  <si>
    <t>Values</t>
  </si>
  <si>
    <t>Labels</t>
  </si>
  <si>
    <t>Pointer</t>
  </si>
  <si>
    <t>Thickness</t>
  </si>
  <si>
    <t>Rest</t>
  </si>
  <si>
    <t>Diff</t>
  </si>
  <si>
    <t>Sales This 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</si>
</sst>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44" formatCode="_-&quot;$&quot;* #,##0.00_-;\-&quot;$&quot;* #,##0.00_-;_-&quot;$&quot;* &quot;-&quot;??_-;_-@_-"/>
    <numFmt numFmtId="43" formatCode="_-* #,##0.00_-;\-* #,##0.00_-;_-* &quot;-&quot;??_-;_-@_-"/>
    <numFmt numFmtId="164" formatCode="\$#,##0.00;\-\$#,##0.00;\$#,##0.00"/>
    <numFmt numFmtId="165" formatCode="_-* #,##0_-;\-* #,##0_-;_-* &quot;-&quot;??_-;_-@_-"/>
    <numFmt numFmtId="166" formatCode="\▲\ 0.0\ %;\▼\ \-0.0\ %"/>
    <numFmt numFmtId="167" formatCode="0.0000"/>
  </numFmts>
  <fonts count="4" x14ac:knownFonts="1">
    <font>
      <sz val="11"/>
      <color theme="1"/>
      <name val="Calibri"/>
      <family val="2"/>
      <scheme val="minor"/>
    </font>
    <font>
      <b/>
      <sz val="11"/>
      <color theme="1"/>
      <name val="Calibri"/>
      <family val="2"/>
      <scheme val="minor"/>
    </font>
    <font>
      <b/>
      <sz val="11"/>
      <color theme="1"/>
      <name val="Calibri"/>
      <family val="2"/>
    </font>
    <font>
      <sz val="11"/>
      <color theme="1"/>
      <name val="Calibri"/>
      <family val="2"/>
      <scheme val="minor"/>
    </font>
  </fonts>
  <fills count="3">
    <fill>
      <patternFill patternType="none"/>
    </fill>
    <fill>
      <patternFill patternType="gray125"/>
    </fill>
    <fill>
      <patternFill patternType="solid">
        <fgColor theme="2"/>
        <bgColor indexed="64"/>
      </patternFill>
    </fill>
  </fills>
  <borders count="2">
    <border>
      <left/>
      <right/>
      <top/>
      <bottom/>
      <diagonal/>
    </border>
    <border>
      <left/>
      <right/>
      <top/>
      <bottom style="thin">
        <color rgb="FFABABAB"/>
      </bottom>
      <diagonal/>
    </border>
  </borders>
  <cellStyleXfs count="4">
    <xf numFmtId="0" fontId="0" fillId="0" borderId="0"/>
    <xf numFmtId="44" fontId="3" fillId="0" borderId="0" applyFont="0" applyFill="0" applyBorder="0" applyAlignment="0" applyProtection="0"/>
    <xf numFmtId="9" fontId="3" fillId="0" borderId="0" applyFont="0" applyFill="0" applyBorder="0" applyAlignment="0" applyProtection="0"/>
    <xf numFmtId="43" fontId="3" fillId="0" borderId="0" applyFont="0" applyFill="0" applyBorder="0" applyAlignment="0" applyProtection="0"/>
  </cellStyleXfs>
  <cellXfs count="23">
    <xf numFmtId="0" fontId="0" fillId="0" borderId="0" xfId="0"/>
    <xf numFmtId="0" fontId="0" fillId="2" borderId="0" xfId="0" applyFill="1"/>
    <xf numFmtId="164" fontId="0" fillId="0" borderId="0" xfId="0" applyNumberFormat="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1" fillId="0" borderId="1" xfId="0" applyFont="1" applyBorder="1" applyAlignment="1"/>
    <xf numFmtId="0" fontId="1" fillId="0" borderId="0" xfId="0" applyFont="1" applyAlignment="1">
      <alignment horizontal="left" indent="1"/>
    </xf>
    <xf numFmtId="164" fontId="1" fillId="0" borderId="0" xfId="0" applyNumberFormat="1" applyFont="1"/>
    <xf numFmtId="9" fontId="0" fillId="0" borderId="0" xfId="0" applyNumberFormat="1"/>
    <xf numFmtId="165" fontId="0" fillId="0" borderId="0" xfId="0" applyNumberFormat="1"/>
    <xf numFmtId="44" fontId="0" fillId="0" borderId="0" xfId="1" applyFont="1"/>
    <xf numFmtId="166" fontId="0" fillId="0" borderId="0" xfId="2" applyNumberFormat="1" applyFont="1"/>
    <xf numFmtId="165" fontId="0" fillId="0" borderId="0" xfId="3" applyNumberFormat="1" applyFont="1"/>
    <xf numFmtId="44" fontId="0" fillId="0" borderId="0" xfId="0" applyNumberFormat="1"/>
    <xf numFmtId="10" fontId="0" fillId="0" borderId="0" xfId="2" applyNumberFormat="1" applyFont="1"/>
    <xf numFmtId="2" fontId="0" fillId="0" borderId="0" xfId="0" applyNumberFormat="1"/>
    <xf numFmtId="167" fontId="0" fillId="0" borderId="0" xfId="0" applyNumberFormat="1"/>
    <xf numFmtId="0" fontId="1" fillId="0" borderId="0" xfId="0" applyFont="1" applyAlignment="1">
      <alignment horizontal="center"/>
    </xf>
    <xf numFmtId="0" fontId="2" fillId="0" borderId="0" xfId="0" applyFont="1" applyAlignment="1">
      <alignment horizontal="center"/>
    </xf>
    <xf numFmtId="0" fontId="0" fillId="0" borderId="0" xfId="0" applyAlignment="1">
      <alignment horizontal="center"/>
    </xf>
    <xf numFmtId="0" fontId="1" fillId="0" borderId="1" xfId="0" applyFont="1" applyBorder="1" applyAlignment="1">
      <alignment horizontal="center"/>
    </xf>
  </cellXfs>
  <cellStyles count="4">
    <cellStyle name="Comma" xfId="3" builtinId="3"/>
    <cellStyle name="Currency" xfId="1" builtinId="4"/>
    <cellStyle name="Normal" xfId="0" builtinId="0"/>
    <cellStyle name="Percent" xfId="2" builtinId="5"/>
  </cellStyles>
  <dxfs count="30">
    <dxf>
      <font>
        <b val="0"/>
        <i val="0"/>
        <strike val="0"/>
        <condense val="0"/>
        <extend val="0"/>
        <outline val="0"/>
        <shadow val="0"/>
        <u val="none"/>
        <vertAlign val="baseline"/>
        <sz val="11"/>
        <color theme="1"/>
        <name val="Calibri"/>
        <family val="2"/>
        <scheme val="minor"/>
      </font>
    </dxf>
    <dxf>
      <alignment horizontal="left" vertical="bottom" textRotation="0" wrapText="0" indent="0" justifyLastLine="0" shrinkToFit="0" readingOrder="0"/>
    </dxf>
    <dxf>
      <numFmt numFmtId="34" formatCode="_-&quot;$&quot;* #,##0.00_-;\-&quot;$&quot;* #,##0.00_-;_-&quot;$&quot;* &quot;-&quot;??_-;_-@_-"/>
    </dxf>
    <dxf>
      <numFmt numFmtId="165" formatCode="_-* #,##0_-;\-* #,##0_-;_-* &quot;-&quot;??_-;_-@_-"/>
    </dxf>
    <dxf>
      <numFmt numFmtId="13" formatCode="0%"/>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font>
        <b/>
      </font>
    </dxf>
    <dxf>
      <numFmt numFmtId="165" formatCode="_-* #,##0_-;\-* #,##0_-;_-* &quot;-&quot;??_-;_-@_-"/>
    </dxf>
  </dxfs>
  <tableStyles count="1" defaultTableStyle="TableStyleMedium2" defaultPivotStyle="PivotStyleLight16">
    <tableStyle name="Invisible" pivot="0" table="0" count="0" xr9:uid="{560B24AB-D8E6-466D-92D4-4F5E0746BF08}"/>
  </tableStyles>
  <colors>
    <mruColors>
      <color rgb="FFE7E6E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styles" Target="styles.xml"/><Relationship Id="rId21" Type="http://schemas.microsoft.com/office/2007/relationships/slicerCache" Target="slicerCaches/slicerCache4.xml"/><Relationship Id="rId34" Type="http://schemas.openxmlformats.org/officeDocument/2006/relationships/customXml" Target="../customXml/item4.xml"/><Relationship Id="rId42" Type="http://schemas.openxmlformats.org/officeDocument/2006/relationships/customXml" Target="../customXml/item12.xml"/><Relationship Id="rId47" Type="http://schemas.openxmlformats.org/officeDocument/2006/relationships/customXml" Target="../customXml/item17.xml"/><Relationship Id="rId50" Type="http://schemas.openxmlformats.org/officeDocument/2006/relationships/customXml" Target="../customXml/item20.xml"/><Relationship Id="rId55" Type="http://schemas.openxmlformats.org/officeDocument/2006/relationships/customXml" Target="../customXml/item25.xml"/><Relationship Id="rId63" Type="http://schemas.openxmlformats.org/officeDocument/2006/relationships/customXml" Target="../customXml/item33.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9" Type="http://schemas.openxmlformats.org/officeDocument/2006/relationships/powerPivotData" Target="model/item.data"/><Relationship Id="rId11" Type="http://schemas.openxmlformats.org/officeDocument/2006/relationships/pivotCacheDefinition" Target="pivotCache/pivotCacheDefinition9.xml"/><Relationship Id="rId24" Type="http://schemas.openxmlformats.org/officeDocument/2006/relationships/theme" Target="theme/theme1.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3" Type="http://schemas.openxmlformats.org/officeDocument/2006/relationships/customXml" Target="../customXml/item23.xml"/><Relationship Id="rId58" Type="http://schemas.openxmlformats.org/officeDocument/2006/relationships/customXml" Target="../customXml/item28.xml"/><Relationship Id="rId66" Type="http://schemas.openxmlformats.org/officeDocument/2006/relationships/customXml" Target="../customXml/item36.xml"/><Relationship Id="rId5" Type="http://schemas.openxmlformats.org/officeDocument/2006/relationships/pivotCacheDefinition" Target="pivotCache/pivotCacheDefinition3.xml"/><Relationship Id="rId61" Type="http://schemas.openxmlformats.org/officeDocument/2006/relationships/customXml" Target="../customXml/item31.xml"/><Relationship Id="rId19" Type="http://schemas.microsoft.com/office/2007/relationships/slicerCache" Target="slicerCaches/slicerCache2.xml"/><Relationship Id="rId14" Type="http://schemas.openxmlformats.org/officeDocument/2006/relationships/pivotCacheDefinition" Target="pivotCache/pivotCacheDefinition12.xml"/><Relationship Id="rId22" Type="http://schemas.openxmlformats.org/officeDocument/2006/relationships/pivotCacheDefinition" Target="pivotCache/pivotCacheDefinition16.xml"/><Relationship Id="rId27" Type="http://schemas.openxmlformats.org/officeDocument/2006/relationships/sharedStrings" Target="sharedStrings.xml"/><Relationship Id="rId30" Type="http://schemas.openxmlformats.org/officeDocument/2006/relationships/calcChain" Target="calcChain.xml"/><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56" Type="http://schemas.openxmlformats.org/officeDocument/2006/relationships/customXml" Target="../customXml/item26.xml"/><Relationship Id="rId64" Type="http://schemas.openxmlformats.org/officeDocument/2006/relationships/customXml" Target="../customXml/item34.xml"/><Relationship Id="rId8" Type="http://schemas.openxmlformats.org/officeDocument/2006/relationships/pivotCacheDefinition" Target="pivotCache/pivotCacheDefinition6.xml"/><Relationship Id="rId51" Type="http://schemas.openxmlformats.org/officeDocument/2006/relationships/customXml" Target="../customXml/item21.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pivotCacheDefinition" Target="pivotCache/pivotCacheDefinition15.xml"/><Relationship Id="rId25" Type="http://schemas.openxmlformats.org/officeDocument/2006/relationships/connections" Target="connections.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59" Type="http://schemas.openxmlformats.org/officeDocument/2006/relationships/customXml" Target="../customXml/item29.xml"/><Relationship Id="rId20" Type="http://schemas.microsoft.com/office/2007/relationships/slicerCache" Target="slicerCaches/slicerCache3.xml"/><Relationship Id="rId41" Type="http://schemas.openxmlformats.org/officeDocument/2006/relationships/customXml" Target="../customXml/item11.xml"/><Relationship Id="rId54" Type="http://schemas.openxmlformats.org/officeDocument/2006/relationships/customXml" Target="../customXml/item24.xml"/><Relationship Id="rId62"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microsoft.com/office/2011/relationships/timelineCache" Target="timelineCaches/timelineCache1.xml"/><Relationship Id="rId28" Type="http://schemas.openxmlformats.org/officeDocument/2006/relationships/sheetMetadata" Target="metadata.xml"/><Relationship Id="rId36" Type="http://schemas.openxmlformats.org/officeDocument/2006/relationships/customXml" Target="../customXml/item6.xml"/><Relationship Id="rId49" Type="http://schemas.openxmlformats.org/officeDocument/2006/relationships/customXml" Target="../customXml/item19.xml"/><Relationship Id="rId57" Type="http://schemas.openxmlformats.org/officeDocument/2006/relationships/customXml" Target="../customXml/item27.xml"/><Relationship Id="rId10" Type="http://schemas.openxmlformats.org/officeDocument/2006/relationships/pivotCacheDefinition" Target="pivotCache/pivotCacheDefinition8.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60" Type="http://schemas.openxmlformats.org/officeDocument/2006/relationships/customXml" Target="../customXml/item30.xml"/><Relationship Id="rId65" Type="http://schemas.openxmlformats.org/officeDocument/2006/relationships/customXml" Target="../customXml/item35.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openxmlformats.org/officeDocument/2006/relationships/pivotCacheDefinition" Target="pivotCache/pivotCacheDefinition11.xml"/><Relationship Id="rId18" Type="http://schemas.microsoft.com/office/2007/relationships/slicerCache" Target="slicerCaches/slicerCache1.xml"/><Relationship Id="rId39" Type="http://schemas.openxmlformats.org/officeDocument/2006/relationships/customXml" Target="../customXml/item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2.xml"/><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Dashboard2.xlsx]Chart Data!PivotTable5</c:name>
    <c:fmtId val="2"/>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CA" b="1">
                <a:solidFill>
                  <a:sysClr val="windowText" lastClr="000000"/>
                </a:solidFill>
              </a:rPr>
              <a:t>Gross Profit Margin</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'Chart Data'!$O$2</c:f>
              <c:strCache>
                <c:ptCount val="1"/>
                <c:pt idx="0">
                  <c:v>Total</c:v>
                </c:pt>
              </c:strCache>
            </c:strRef>
          </c:tx>
          <c:spPr>
            <a:solidFill>
              <a:schemeClr val="accent6"/>
            </a:solidFill>
            <a:ln>
              <a:noFill/>
            </a:ln>
            <a:effectLst/>
          </c:spPr>
          <c:invertIfNegative val="0"/>
          <c:cat>
            <c:strRef>
              <c:f>'Chart Data'!$N$3:$N$8</c:f>
              <c:strCache>
                <c:ptCount val="5"/>
                <c:pt idx="0">
                  <c:v>Art &amp; Crafts</c:v>
                </c:pt>
                <c:pt idx="1">
                  <c:v>Electronics</c:v>
                </c:pt>
                <c:pt idx="2">
                  <c:v>Games</c:v>
                </c:pt>
                <c:pt idx="3">
                  <c:v>Sports &amp; Outdoors</c:v>
                </c:pt>
                <c:pt idx="4">
                  <c:v>Toys</c:v>
                </c:pt>
              </c:strCache>
            </c:strRef>
          </c:cat>
          <c:val>
            <c:numRef>
              <c:f>'Chart Data'!$O$3:$O$8</c:f>
              <c:numCache>
                <c:formatCode>0%</c:formatCode>
                <c:ptCount val="5"/>
                <c:pt idx="0">
                  <c:v>0.2784667525695782</c:v>
                </c:pt>
                <c:pt idx="1">
                  <c:v>0.44572272321893025</c:v>
                </c:pt>
                <c:pt idx="2">
                  <c:v>0.30266841306657899</c:v>
                </c:pt>
                <c:pt idx="3">
                  <c:v>0.23279663596390721</c:v>
                </c:pt>
                <c:pt idx="4">
                  <c:v>0.21195286066376989</c:v>
                </c:pt>
              </c:numCache>
            </c:numRef>
          </c:val>
          <c:extLst>
            <c:ext xmlns:c16="http://schemas.microsoft.com/office/drawing/2014/chart" uri="{C3380CC4-5D6E-409C-BE32-E72D297353CC}">
              <c16:uniqueId val="{00000000-9711-4814-84F4-350784161B56}"/>
            </c:ext>
          </c:extLst>
        </c:ser>
        <c:dLbls>
          <c:showLegendKey val="0"/>
          <c:showVal val="0"/>
          <c:showCatName val="0"/>
          <c:showSerName val="0"/>
          <c:showPercent val="0"/>
          <c:showBubbleSize val="0"/>
        </c:dLbls>
        <c:gapWidth val="182"/>
        <c:axId val="777286080"/>
        <c:axId val="777286912"/>
      </c:barChart>
      <c:catAx>
        <c:axId val="77728608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7286912"/>
        <c:crosses val="autoZero"/>
        <c:auto val="1"/>
        <c:lblAlgn val="ctr"/>
        <c:lblOffset val="100"/>
        <c:noMultiLvlLbl val="0"/>
      </c:catAx>
      <c:valAx>
        <c:axId val="777286912"/>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7286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Dashboard2.xlsx]Chart Data!PivotTable4</c:name>
    <c:fmtId val="5"/>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555049039922641"/>
          <c:y val="0.35812085407172362"/>
          <c:w val="0.78967197382265542"/>
          <c:h val="0.46739144610713623"/>
        </c:manualLayout>
      </c:layout>
      <c:lineChart>
        <c:grouping val="standard"/>
        <c:varyColors val="0"/>
        <c:ser>
          <c:idx val="0"/>
          <c:order val="0"/>
          <c:tx>
            <c:strRef>
              <c:f>'Chart Data'!$B$29:$B$30</c:f>
              <c:strCache>
                <c:ptCount val="1"/>
                <c:pt idx="0">
                  <c:v>2017</c:v>
                </c:pt>
              </c:strCache>
            </c:strRef>
          </c:tx>
          <c:spPr>
            <a:ln w="28575" cap="rnd">
              <a:solidFill>
                <a:schemeClr val="accent1"/>
              </a:solidFill>
              <a:round/>
            </a:ln>
            <a:effectLst/>
          </c:spPr>
          <c:marker>
            <c:symbol val="none"/>
          </c:marker>
          <c:cat>
            <c:strRef>
              <c:f>'Chart Data'!$A$31:$A$43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'Chart Data'!$B$31:$B$43</c:f>
              <c:numCache>
                <c:formatCode>\$#,##0.00;\-\$#,##0.00;\$#,##0.00</c:formatCode>
                <c:ptCount val="12"/>
                <c:pt idx="0">
                  <c:v>167126</c:v>
                </c:pt>
                <c:pt idx="1">
                  <c:v>161861</c:v>
                </c:pt>
                <c:pt idx="2">
                  <c:v>173992</c:v>
                </c:pt>
                <c:pt idx="3">
                  <c:v>190099</c:v>
                </c:pt>
                <c:pt idx="4">
                  <c:v>186894</c:v>
                </c:pt>
                <c:pt idx="5">
                  <c:v>189815</c:v>
                </c:pt>
                <c:pt idx="6">
                  <c:v>176922</c:v>
                </c:pt>
                <c:pt idx="7">
                  <c:v>158931</c:v>
                </c:pt>
                <c:pt idx="8">
                  <c:v>166397</c:v>
                </c:pt>
                <c:pt idx="9">
                  <c:v>178799</c:v>
                </c:pt>
                <c:pt idx="10">
                  <c:v>192873</c:v>
                </c:pt>
                <c:pt idx="11">
                  <c:v>246078</c:v>
                </c:pt>
              </c:numCache>
            </c:numRef>
          </c:val>
          <c:smooth val="0"/>
          <c:extLst>
            <c:ext xmlns:c16="http://schemas.microsoft.com/office/drawing/2014/chart" uri="{C3380CC4-5D6E-409C-BE32-E72D297353CC}">
              <c16:uniqueId val="{00000000-2F0E-4A8F-BA2B-6F9E80F63698}"/>
            </c:ext>
          </c:extLst>
        </c:ser>
        <c:ser>
          <c:idx val="1"/>
          <c:order val="1"/>
          <c:tx>
            <c:strRef>
              <c:f>'Chart Data'!$C$29:$C$30</c:f>
              <c:strCache>
                <c:ptCount val="1"/>
                <c:pt idx="0">
                  <c:v>2018</c:v>
                </c:pt>
              </c:strCache>
            </c:strRef>
          </c:tx>
          <c:spPr>
            <a:ln w="28575" cap="rnd">
              <a:solidFill>
                <a:schemeClr val="accent6"/>
              </a:solidFill>
              <a:round/>
            </a:ln>
            <a:effectLst/>
          </c:spPr>
          <c:marker>
            <c:symbol val="none"/>
          </c:marker>
          <c:cat>
            <c:strRef>
              <c:f>'Chart Data'!$A$31:$A$43</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'Chart Data'!$C$31:$C$43</c:f>
              <c:numCache>
                <c:formatCode>\$#,##0.00;\-\$#,##0.00;\$#,##0.00</c:formatCode>
                <c:ptCount val="12"/>
                <c:pt idx="0">
                  <c:v>205074</c:v>
                </c:pt>
                <c:pt idx="1">
                  <c:v>189314</c:v>
                </c:pt>
                <c:pt idx="2">
                  <c:v>231909</c:v>
                </c:pt>
                <c:pt idx="3">
                  <c:v>215096</c:v>
                </c:pt>
                <c:pt idx="4">
                  <c:v>210347</c:v>
                </c:pt>
                <c:pt idx="5">
                  <c:v>207212</c:v>
                </c:pt>
                <c:pt idx="6">
                  <c:v>209807</c:v>
                </c:pt>
                <c:pt idx="7">
                  <c:v>175038</c:v>
                </c:pt>
                <c:pt idx="8">
                  <c:v>180445</c:v>
                </c:pt>
              </c:numCache>
            </c:numRef>
          </c:val>
          <c:smooth val="0"/>
          <c:extLst>
            <c:ext xmlns:c16="http://schemas.microsoft.com/office/drawing/2014/chart" uri="{C3380CC4-5D6E-409C-BE32-E72D297353CC}">
              <c16:uniqueId val="{00000001-2F0E-4A8F-BA2B-6F9E80F63698}"/>
            </c:ext>
          </c:extLst>
        </c:ser>
        <c:dLbls>
          <c:showLegendKey val="0"/>
          <c:showVal val="0"/>
          <c:showCatName val="0"/>
          <c:showSerName val="0"/>
          <c:showPercent val="0"/>
          <c:showBubbleSize val="0"/>
        </c:dLbls>
        <c:smooth val="0"/>
        <c:axId val="1445419136"/>
        <c:axId val="1445419552"/>
      </c:lineChart>
      <c:catAx>
        <c:axId val="1445419136"/>
        <c:scaling>
          <c:orientation val="minMax"/>
        </c:scaling>
        <c:delete val="1"/>
        <c:axPos val="b"/>
        <c:numFmt formatCode="General" sourceLinked="1"/>
        <c:majorTickMark val="none"/>
        <c:minorTickMark val="none"/>
        <c:tickLblPos val="nextTo"/>
        <c:crossAx val="1445419552"/>
        <c:crosses val="autoZero"/>
        <c:auto val="1"/>
        <c:lblAlgn val="ctr"/>
        <c:lblOffset val="100"/>
        <c:noMultiLvlLbl val="0"/>
      </c:catAx>
      <c:valAx>
        <c:axId val="1445419552"/>
        <c:scaling>
          <c:orientation val="minMax"/>
        </c:scaling>
        <c:delete val="1"/>
        <c:axPos val="l"/>
        <c:numFmt formatCode="\$#,##0.00;\-\$#,##0.00;\$#,##0.00" sourceLinked="1"/>
        <c:majorTickMark val="none"/>
        <c:minorTickMark val="none"/>
        <c:tickLblPos val="nextTo"/>
        <c:crossAx val="1445419136"/>
        <c:crosses val="autoZero"/>
        <c:crossBetween val="between"/>
      </c:valAx>
      <c:spPr>
        <a:noFill/>
        <a:ln>
          <a:noFill/>
        </a:ln>
        <a:effectLst/>
      </c:spPr>
    </c:plotArea>
    <c:legend>
      <c:legendPos val="r"/>
      <c:layout>
        <c:manualLayout>
          <c:xMode val="edge"/>
          <c:yMode val="edge"/>
          <c:x val="0.29109630526953362"/>
          <c:y val="0.84934815802779373"/>
          <c:w val="0.54834603164482987"/>
          <c:h val="0.119214056576261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Dashboard2.xlsx]Chart Data!PivotTable8</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CA" b="1">
                <a:solidFill>
                  <a:sysClr val="windowText" lastClr="000000"/>
                </a:solidFill>
              </a:rPr>
              <a:t>By Location (Profit YTD)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'Chart Data'!$G$29:$G$30</c:f>
              <c:strCache>
                <c:ptCount val="1"/>
                <c:pt idx="0">
                  <c:v>2017</c:v>
                </c:pt>
              </c:strCache>
            </c:strRef>
          </c:tx>
          <c:spPr>
            <a:solidFill>
              <a:schemeClr val="accent6"/>
            </a:solidFill>
            <a:ln>
              <a:noFill/>
            </a:ln>
            <a:effectLst/>
          </c:spPr>
          <c:invertIfNegative val="0"/>
          <c:cat>
            <c:strRef>
              <c:f>'Chart Data'!$F$31:$F$35</c:f>
              <c:strCache>
                <c:ptCount val="4"/>
                <c:pt idx="0">
                  <c:v>Airport</c:v>
                </c:pt>
                <c:pt idx="1">
                  <c:v>Commercial</c:v>
                </c:pt>
                <c:pt idx="2">
                  <c:v>Downtown</c:v>
                </c:pt>
                <c:pt idx="3">
                  <c:v>Residential</c:v>
                </c:pt>
              </c:strCache>
            </c:strRef>
          </c:cat>
          <c:val>
            <c:numRef>
              <c:f>'Chart Data'!$G$31:$G$35</c:f>
              <c:numCache>
                <c:formatCode>\$#,##0.00;\-\$#,##0.00;\$#,##0.00</c:formatCode>
                <c:ptCount val="4"/>
                <c:pt idx="0">
                  <c:v>148413</c:v>
                </c:pt>
                <c:pt idx="1">
                  <c:v>376884</c:v>
                </c:pt>
                <c:pt idx="2">
                  <c:v>869573</c:v>
                </c:pt>
                <c:pt idx="3">
                  <c:v>177167</c:v>
                </c:pt>
              </c:numCache>
            </c:numRef>
          </c:val>
          <c:extLst>
            <c:ext xmlns:c16="http://schemas.microsoft.com/office/drawing/2014/chart" uri="{C3380CC4-5D6E-409C-BE32-E72D297353CC}">
              <c16:uniqueId val="{00000000-2961-4384-AC2E-498F04AC0E39}"/>
            </c:ext>
          </c:extLst>
        </c:ser>
        <c:ser>
          <c:idx val="1"/>
          <c:order val="1"/>
          <c:tx>
            <c:strRef>
              <c:f>'Chart Data'!$H$29:$H$30</c:f>
              <c:strCache>
                <c:ptCount val="1"/>
                <c:pt idx="0">
                  <c:v>2018</c:v>
                </c:pt>
              </c:strCache>
            </c:strRef>
          </c:tx>
          <c:spPr>
            <a:solidFill>
              <a:schemeClr val="accent1"/>
            </a:solidFill>
            <a:ln>
              <a:noFill/>
            </a:ln>
            <a:effectLst/>
          </c:spPr>
          <c:invertIfNegative val="0"/>
          <c:cat>
            <c:strRef>
              <c:f>'Chart Data'!$F$31:$F$35</c:f>
              <c:strCache>
                <c:ptCount val="4"/>
                <c:pt idx="0">
                  <c:v>Airport</c:v>
                </c:pt>
                <c:pt idx="1">
                  <c:v>Commercial</c:v>
                </c:pt>
                <c:pt idx="2">
                  <c:v>Downtown</c:v>
                </c:pt>
                <c:pt idx="3">
                  <c:v>Residential</c:v>
                </c:pt>
              </c:strCache>
            </c:strRef>
          </c:cat>
          <c:val>
            <c:numRef>
              <c:f>'Chart Data'!$H$31:$H$35</c:f>
              <c:numCache>
                <c:formatCode>\$#,##0.00;\-\$#,##0.00;\$#,##0.00</c:formatCode>
                <c:ptCount val="4"/>
                <c:pt idx="0">
                  <c:v>173039</c:v>
                </c:pt>
                <c:pt idx="1">
                  <c:v>408965</c:v>
                </c:pt>
                <c:pt idx="2">
                  <c:v>1030820</c:v>
                </c:pt>
                <c:pt idx="3">
                  <c:v>211418</c:v>
                </c:pt>
              </c:numCache>
            </c:numRef>
          </c:val>
          <c:extLst>
            <c:ext xmlns:c16="http://schemas.microsoft.com/office/drawing/2014/chart" uri="{C3380CC4-5D6E-409C-BE32-E72D297353CC}">
              <c16:uniqueId val="{00000001-2961-4384-AC2E-498F04AC0E39}"/>
            </c:ext>
          </c:extLst>
        </c:ser>
        <c:dLbls>
          <c:showLegendKey val="0"/>
          <c:showVal val="0"/>
          <c:showCatName val="0"/>
          <c:showSerName val="0"/>
          <c:showPercent val="0"/>
          <c:showBubbleSize val="0"/>
        </c:dLbls>
        <c:gapWidth val="219"/>
        <c:overlap val="-27"/>
        <c:axId val="1445417472"/>
        <c:axId val="1445420384"/>
      </c:barChart>
      <c:catAx>
        <c:axId val="1445417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5420384"/>
        <c:crosses val="autoZero"/>
        <c:auto val="1"/>
        <c:lblAlgn val="ctr"/>
        <c:lblOffset val="100"/>
        <c:noMultiLvlLbl val="0"/>
      </c:catAx>
      <c:valAx>
        <c:axId val="1445420384"/>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54174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Dashboard2.xlsx]Chart Data!PivotTable12</c:name>
    <c:fmtId val="11"/>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4944202118620061E-2"/>
          <c:y val="5.0926281658702617E-2"/>
          <c:w val="0.94655555555555559"/>
          <c:h val="0.62761659067791908"/>
        </c:manualLayout>
      </c:layout>
      <c:lineChart>
        <c:grouping val="standard"/>
        <c:varyColors val="0"/>
        <c:ser>
          <c:idx val="0"/>
          <c:order val="0"/>
          <c:tx>
            <c:strRef>
              <c:f>'Chart Data'!$O$35:$O$36</c:f>
              <c:strCache>
                <c:ptCount val="1"/>
                <c:pt idx="0">
                  <c:v>2017</c:v>
                </c:pt>
              </c:strCache>
            </c:strRef>
          </c:tx>
          <c:spPr>
            <a:ln w="28575" cap="rnd">
              <a:solidFill>
                <a:schemeClr val="accent1"/>
              </a:solidFill>
              <a:round/>
            </a:ln>
            <a:effectLst/>
          </c:spPr>
          <c:marker>
            <c:symbol val="none"/>
          </c:marker>
          <c:cat>
            <c:strRef>
              <c:f>'Chart Data'!$N$37:$N$49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'Chart Data'!$O$37:$O$49</c:f>
              <c:numCache>
                <c:formatCode>_-* #,##0_-;\-* #,##0_-;_-* "-"??_-;_-@_-</c:formatCode>
                <c:ptCount val="12"/>
                <c:pt idx="0">
                  <c:v>29547</c:v>
                </c:pt>
                <c:pt idx="1">
                  <c:v>28651</c:v>
                </c:pt>
                <c:pt idx="2">
                  <c:v>31376</c:v>
                </c:pt>
                <c:pt idx="3">
                  <c:v>35716</c:v>
                </c:pt>
                <c:pt idx="4">
                  <c:v>37064</c:v>
                </c:pt>
                <c:pt idx="5">
                  <c:v>35515</c:v>
                </c:pt>
                <c:pt idx="6">
                  <c:v>34915</c:v>
                </c:pt>
                <c:pt idx="7">
                  <c:v>31304</c:v>
                </c:pt>
                <c:pt idx="8">
                  <c:v>32967</c:v>
                </c:pt>
                <c:pt idx="9">
                  <c:v>36451</c:v>
                </c:pt>
                <c:pt idx="10">
                  <c:v>38959</c:v>
                </c:pt>
                <c:pt idx="11">
                  <c:v>48380</c:v>
                </c:pt>
              </c:numCache>
            </c:numRef>
          </c:val>
          <c:smooth val="0"/>
          <c:extLst>
            <c:ext xmlns:c16="http://schemas.microsoft.com/office/drawing/2014/chart" uri="{C3380CC4-5D6E-409C-BE32-E72D297353CC}">
              <c16:uniqueId val="{00000000-91CF-452D-A523-D5ADB9ADA427}"/>
            </c:ext>
          </c:extLst>
        </c:ser>
        <c:ser>
          <c:idx val="1"/>
          <c:order val="1"/>
          <c:tx>
            <c:strRef>
              <c:f>'Chart Data'!$P$35:$P$36</c:f>
              <c:strCache>
                <c:ptCount val="1"/>
                <c:pt idx="0">
                  <c:v>2018</c:v>
                </c:pt>
              </c:strCache>
            </c:strRef>
          </c:tx>
          <c:spPr>
            <a:ln w="28575" cap="rnd">
              <a:solidFill>
                <a:schemeClr val="accent6"/>
              </a:solidFill>
              <a:round/>
            </a:ln>
            <a:effectLst/>
          </c:spPr>
          <c:marker>
            <c:symbol val="none"/>
          </c:marker>
          <c:cat>
            <c:strRef>
              <c:f>'Chart Data'!$N$37:$N$49</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'Chart Data'!$P$37:$P$49</c:f>
              <c:numCache>
                <c:formatCode>_-* #,##0_-;\-* #,##0_-;_-* "-"??_-;_-@_-</c:formatCode>
                <c:ptCount val="12"/>
                <c:pt idx="0">
                  <c:v>42418</c:v>
                </c:pt>
                <c:pt idx="1">
                  <c:v>40433</c:v>
                </c:pt>
                <c:pt idx="2">
                  <c:v>49818</c:v>
                </c:pt>
                <c:pt idx="3">
                  <c:v>47768</c:v>
                </c:pt>
                <c:pt idx="4">
                  <c:v>48642</c:v>
                </c:pt>
                <c:pt idx="5">
                  <c:v>48421</c:v>
                </c:pt>
                <c:pt idx="6">
                  <c:v>48508</c:v>
                </c:pt>
                <c:pt idx="7">
                  <c:v>40579</c:v>
                </c:pt>
                <c:pt idx="8">
                  <c:v>41830</c:v>
                </c:pt>
              </c:numCache>
            </c:numRef>
          </c:val>
          <c:smooth val="0"/>
          <c:extLst>
            <c:ext xmlns:c16="http://schemas.microsoft.com/office/drawing/2014/chart" uri="{C3380CC4-5D6E-409C-BE32-E72D297353CC}">
              <c16:uniqueId val="{00000001-91CF-452D-A523-D5ADB9ADA427}"/>
            </c:ext>
          </c:extLst>
        </c:ser>
        <c:dLbls>
          <c:showLegendKey val="0"/>
          <c:showVal val="0"/>
          <c:showCatName val="0"/>
          <c:showSerName val="0"/>
          <c:showPercent val="0"/>
          <c:showBubbleSize val="0"/>
        </c:dLbls>
        <c:smooth val="0"/>
        <c:axId val="1730835904"/>
        <c:axId val="1730840480"/>
      </c:lineChart>
      <c:catAx>
        <c:axId val="1730835904"/>
        <c:scaling>
          <c:orientation val="minMax"/>
        </c:scaling>
        <c:delete val="1"/>
        <c:axPos val="b"/>
        <c:numFmt formatCode="General" sourceLinked="1"/>
        <c:majorTickMark val="none"/>
        <c:minorTickMark val="none"/>
        <c:tickLblPos val="nextTo"/>
        <c:crossAx val="1730840480"/>
        <c:crosses val="autoZero"/>
        <c:auto val="1"/>
        <c:lblAlgn val="ctr"/>
        <c:lblOffset val="100"/>
        <c:noMultiLvlLbl val="0"/>
      </c:catAx>
      <c:valAx>
        <c:axId val="1730840480"/>
        <c:scaling>
          <c:orientation val="minMax"/>
        </c:scaling>
        <c:delete val="1"/>
        <c:axPos val="l"/>
        <c:numFmt formatCode="_-* #,##0_-;\-* #,##0_-;_-* &quot;-&quot;??_-;_-@_-" sourceLinked="1"/>
        <c:majorTickMark val="none"/>
        <c:minorTickMark val="none"/>
        <c:tickLblPos val="nextTo"/>
        <c:crossAx val="1730835904"/>
        <c:crosses val="autoZero"/>
        <c:crossBetween val="between"/>
      </c:valAx>
      <c:spPr>
        <a:noFill/>
        <a:ln w="25400">
          <a:noFill/>
        </a:ln>
        <a:effectLst/>
      </c:spPr>
    </c:plotArea>
    <c:legend>
      <c:legendPos val="r"/>
      <c:layout>
        <c:manualLayout>
          <c:xMode val="edge"/>
          <c:yMode val="edge"/>
          <c:x val="0.21675937989765667"/>
          <c:y val="0.54687401336986063"/>
          <c:w val="0.51177777777777789"/>
          <c:h val="0.156251093613298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25096743182100084"/>
          <c:y val="4.4953999171156236E-2"/>
          <c:w val="0.32431062493324853"/>
          <c:h val="0.97750509943454555"/>
        </c:manualLayout>
      </c:layout>
      <c:pieChart>
        <c:varyColors val="1"/>
        <c:ser>
          <c:idx val="2"/>
          <c:order val="2"/>
          <c:tx>
            <c:v>Pointer</c:v>
          </c:tx>
          <c:spPr>
            <a:ln>
              <a:solidFill>
                <a:srgbClr val="E7E6E6">
                  <a:alpha val="0"/>
                </a:srgbClr>
              </a:solidFill>
            </a:ln>
          </c:spPr>
          <c:explosion val="67"/>
          <c:dPt>
            <c:idx val="0"/>
            <c:bubble3D val="0"/>
            <c:spPr>
              <a:noFill/>
              <a:ln w="19050">
                <a:solidFill>
                  <a:srgbClr val="E7E6E6">
                    <a:alpha val="0"/>
                  </a:srgbClr>
                </a:solidFill>
              </a:ln>
              <a:effectLst/>
            </c:spPr>
            <c:extLst>
              <c:ext xmlns:c16="http://schemas.microsoft.com/office/drawing/2014/chart" uri="{C3380CC4-5D6E-409C-BE32-E72D297353CC}">
                <c16:uniqueId val="{00000001-6ADF-47EA-A082-90CE8809B4D0}"/>
              </c:ext>
            </c:extLst>
          </c:dPt>
          <c:dPt>
            <c:idx val="1"/>
            <c:bubble3D val="0"/>
            <c:spPr>
              <a:solidFill>
                <a:schemeClr val="tx1"/>
              </a:solidFill>
              <a:ln w="19050">
                <a:solidFill>
                  <a:srgbClr val="E7E6E6">
                    <a:alpha val="0"/>
                  </a:srgbClr>
                </a:solidFill>
              </a:ln>
              <a:effectLst/>
            </c:spPr>
            <c:extLst>
              <c:ext xmlns:c16="http://schemas.microsoft.com/office/drawing/2014/chart" uri="{C3380CC4-5D6E-409C-BE32-E72D297353CC}">
                <c16:uniqueId val="{00000003-6ADF-47EA-A082-90CE8809B4D0}"/>
              </c:ext>
            </c:extLst>
          </c:dPt>
          <c:dPt>
            <c:idx val="2"/>
            <c:bubble3D val="0"/>
            <c:spPr>
              <a:noFill/>
              <a:ln w="19050">
                <a:solidFill>
                  <a:srgbClr val="E7E6E6">
                    <a:alpha val="0"/>
                  </a:srgbClr>
                </a:solidFill>
              </a:ln>
              <a:effectLst/>
            </c:spPr>
            <c:extLst>
              <c:ext xmlns:c16="http://schemas.microsoft.com/office/drawing/2014/chart" uri="{C3380CC4-5D6E-409C-BE32-E72D297353CC}">
                <c16:uniqueId val="{00000005-6ADF-47EA-A082-90CE8809B4D0}"/>
              </c:ext>
            </c:extLst>
          </c:dPt>
          <c:val>
            <c:numRef>
              <c:f>'Chart Data'!$AB$38:$AB$40</c:f>
              <c:numCache>
                <c:formatCode>General</c:formatCode>
                <c:ptCount val="3"/>
                <c:pt idx="0" formatCode="0.0000">
                  <c:v>153.37489303419167</c:v>
                </c:pt>
                <c:pt idx="1">
                  <c:v>3</c:v>
                </c:pt>
                <c:pt idx="2">
                  <c:v>154</c:v>
                </c:pt>
              </c:numCache>
            </c:numRef>
          </c:val>
          <c:extLst>
            <c:ext xmlns:c16="http://schemas.microsoft.com/office/drawing/2014/chart" uri="{C3380CC4-5D6E-409C-BE32-E72D297353CC}">
              <c16:uniqueId val="{00000006-6ADF-47EA-A082-90CE8809B4D0}"/>
            </c:ext>
          </c:extLst>
        </c:ser>
        <c:dLbls>
          <c:showLegendKey val="0"/>
          <c:showVal val="0"/>
          <c:showCatName val="0"/>
          <c:showSerName val="0"/>
          <c:showPercent val="0"/>
          <c:showBubbleSize val="0"/>
          <c:showLeaderLines val="1"/>
        </c:dLbls>
        <c:firstSliceAng val="270"/>
      </c:pieChart>
      <c:doughnutChart>
        <c:varyColors val="1"/>
        <c:ser>
          <c:idx val="0"/>
          <c:order val="0"/>
          <c:tx>
            <c:v>Category</c:v>
          </c:tx>
          <c:spPr>
            <a:ln w="0">
              <a:solidFill>
                <a:schemeClr val="bg2"/>
              </a:solidFill>
            </a:ln>
          </c:spPr>
          <c:dPt>
            <c:idx val="0"/>
            <c:bubble3D val="0"/>
            <c:spPr>
              <a:solidFill>
                <a:srgbClr val="C00000">
                  <a:alpha val="75000"/>
                </a:srgbClr>
              </a:solidFill>
              <a:ln w="0">
                <a:solidFill>
                  <a:schemeClr val="bg2"/>
                </a:solidFill>
              </a:ln>
              <a:effectLst/>
            </c:spPr>
            <c:extLst>
              <c:ext xmlns:c16="http://schemas.microsoft.com/office/drawing/2014/chart" uri="{C3380CC4-5D6E-409C-BE32-E72D297353CC}">
                <c16:uniqueId val="{00000008-6ADF-47EA-A082-90CE8809B4D0}"/>
              </c:ext>
            </c:extLst>
          </c:dPt>
          <c:dPt>
            <c:idx val="1"/>
            <c:bubble3D val="0"/>
            <c:spPr>
              <a:solidFill>
                <a:srgbClr val="FFC000">
                  <a:alpha val="75000"/>
                </a:srgbClr>
              </a:solidFill>
              <a:ln w="0">
                <a:solidFill>
                  <a:schemeClr val="bg2"/>
                </a:solidFill>
              </a:ln>
              <a:effectLst/>
            </c:spPr>
            <c:extLst>
              <c:ext xmlns:c16="http://schemas.microsoft.com/office/drawing/2014/chart" uri="{C3380CC4-5D6E-409C-BE32-E72D297353CC}">
                <c16:uniqueId val="{0000000A-6ADF-47EA-A082-90CE8809B4D0}"/>
              </c:ext>
            </c:extLst>
          </c:dPt>
          <c:dPt>
            <c:idx val="2"/>
            <c:bubble3D val="0"/>
            <c:spPr>
              <a:solidFill>
                <a:schemeClr val="accent1">
                  <a:alpha val="75000"/>
                </a:schemeClr>
              </a:solidFill>
              <a:ln w="0">
                <a:solidFill>
                  <a:schemeClr val="bg2"/>
                </a:solidFill>
              </a:ln>
              <a:effectLst/>
            </c:spPr>
            <c:extLst>
              <c:ext xmlns:c16="http://schemas.microsoft.com/office/drawing/2014/chart" uri="{C3380CC4-5D6E-409C-BE32-E72D297353CC}">
                <c16:uniqueId val="{0000000C-6ADF-47EA-A082-90CE8809B4D0}"/>
              </c:ext>
            </c:extLst>
          </c:dPt>
          <c:dPt>
            <c:idx val="3"/>
            <c:bubble3D val="0"/>
            <c:spPr>
              <a:solidFill>
                <a:srgbClr val="00B050">
                  <a:alpha val="75000"/>
                </a:srgbClr>
              </a:solidFill>
              <a:ln w="0">
                <a:solidFill>
                  <a:schemeClr val="bg2"/>
                </a:solidFill>
              </a:ln>
              <a:effectLst/>
            </c:spPr>
            <c:extLst>
              <c:ext xmlns:c16="http://schemas.microsoft.com/office/drawing/2014/chart" uri="{C3380CC4-5D6E-409C-BE32-E72D297353CC}">
                <c16:uniqueId val="{0000000E-6ADF-47EA-A082-90CE8809B4D0}"/>
              </c:ext>
            </c:extLst>
          </c:dPt>
          <c:dPt>
            <c:idx val="4"/>
            <c:bubble3D val="0"/>
            <c:spPr>
              <a:noFill/>
              <a:ln w="0">
                <a:solidFill>
                  <a:schemeClr val="bg2"/>
                </a:solidFill>
              </a:ln>
              <a:effectLst/>
            </c:spPr>
            <c:extLst>
              <c:ext xmlns:c16="http://schemas.microsoft.com/office/drawing/2014/chart" uri="{C3380CC4-5D6E-409C-BE32-E72D297353CC}">
                <c16:uniqueId val="{00000010-6ADF-47EA-A082-90CE8809B4D0}"/>
              </c:ext>
            </c:extLst>
          </c:dPt>
          <c:dLbls>
            <c:dLbl>
              <c:idx val="0"/>
              <c:tx>
                <c:rich>
                  <a:bodyPr/>
                  <a:lstStyle/>
                  <a:p>
                    <a:fld id="{0B8CD365-5E08-4713-BCB9-489EBC5E67E5}"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6ADF-47EA-A082-90CE8809B4D0}"/>
                </c:ext>
              </c:extLst>
            </c:dLbl>
            <c:dLbl>
              <c:idx val="1"/>
              <c:layout>
                <c:manualLayout>
                  <c:x val="6.837991273426075E-3"/>
                  <c:y val="9.7489317588244587E-3"/>
                </c:manualLayout>
              </c:layout>
              <c:tx>
                <c:rich>
                  <a:bodyPr/>
                  <a:lstStyle/>
                  <a:p>
                    <a:fld id="{78C1FF6A-0FE6-406A-8E7A-B9323DBEA886}"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A-6ADF-47EA-A082-90CE8809B4D0}"/>
                </c:ext>
              </c:extLst>
            </c:dLbl>
            <c:dLbl>
              <c:idx val="2"/>
              <c:layout>
                <c:manualLayout>
                  <c:x val="-7.9334226862450745E-4"/>
                  <c:y val="-2.2184669783765969E-3"/>
                </c:manualLayout>
              </c:layout>
              <c:tx>
                <c:rich>
                  <a:bodyPr/>
                  <a:lstStyle/>
                  <a:p>
                    <a:fld id="{D1FBFC31-80D6-4F08-87BD-664A219DC418}"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C-6ADF-47EA-A082-90CE8809B4D0}"/>
                </c:ext>
              </c:extLst>
            </c:dLbl>
            <c:dLbl>
              <c:idx val="3"/>
              <c:tx>
                <c:rich>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fld id="{45D0FA80-A28D-4784-8B7A-D1885BE58795}" type="CELLRANGE">
                      <a:rPr lang="en-US"/>
                      <a:pPr>
                        <a:defRPr b="1">
                          <a:solidFill>
                            <a:sysClr val="windowText" lastClr="000000"/>
                          </a:solidFill>
                        </a:defRPr>
                      </a:pPr>
                      <a:t>[CELLRANGE]</a:t>
                    </a:fld>
                    <a:endParaRPr lang="en-CA"/>
                  </a:p>
                </c:rich>
              </c:tx>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layout>
                    <c:manualLayout>
                      <c:w val="4.8193249922208699E-2"/>
                      <c:h val="5.1247967639809044E-2"/>
                    </c:manualLayout>
                  </c15:layout>
                  <c15:dlblFieldTable/>
                  <c15:showDataLabelsRange val="1"/>
                </c:ext>
                <c:ext xmlns:c16="http://schemas.microsoft.com/office/drawing/2014/chart" uri="{C3380CC4-5D6E-409C-BE32-E72D297353CC}">
                  <c16:uniqueId val="{0000000E-6ADF-47EA-A082-90CE8809B4D0}"/>
                </c:ext>
              </c:extLst>
            </c:dLbl>
            <c:dLbl>
              <c:idx val="4"/>
              <c:delete val="1"/>
              <c:extLst>
                <c:ext xmlns:c15="http://schemas.microsoft.com/office/drawing/2012/chart" uri="{CE6537A1-D6FC-4f65-9D91-7224C49458BB}"/>
                <c:ext xmlns:c16="http://schemas.microsoft.com/office/drawing/2014/chart" uri="{C3380CC4-5D6E-409C-BE32-E72D297353CC}">
                  <c16:uniqueId val="{00000010-6ADF-47EA-A082-90CE8809B4D0}"/>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ext>
            </c:extLst>
          </c:dLbls>
          <c:val>
            <c:numRef>
              <c:f>'Chart Data'!$Y$38:$Y$42</c:f>
              <c:numCache>
                <c:formatCode>General</c:formatCode>
                <c:ptCount val="5"/>
                <c:pt idx="0">
                  <c:v>20</c:v>
                </c:pt>
                <c:pt idx="1">
                  <c:v>50</c:v>
                </c:pt>
                <c:pt idx="2">
                  <c:v>20</c:v>
                </c:pt>
                <c:pt idx="3">
                  <c:v>10</c:v>
                </c:pt>
                <c:pt idx="4">
                  <c:v>100</c:v>
                </c:pt>
              </c:numCache>
            </c:numRef>
          </c:val>
          <c:extLst>
            <c:ext xmlns:c15="http://schemas.microsoft.com/office/drawing/2012/chart" uri="{02D57815-91ED-43cb-92C2-25804820EDAC}">
              <c15:datalabelsRange>
                <c15:f>'Chart Data'!$X$38:$X$42</c15:f>
                <c15:dlblRangeCache>
                  <c:ptCount val="5"/>
                  <c:pt idx="0">
                    <c:v>Poor</c:v>
                  </c:pt>
                  <c:pt idx="1">
                    <c:v>Average</c:v>
                  </c:pt>
                  <c:pt idx="2">
                    <c:v>Good </c:v>
                  </c:pt>
                  <c:pt idx="3">
                    <c:v>Excellent</c:v>
                  </c:pt>
                  <c:pt idx="4">
                    <c:v>Total</c:v>
                  </c:pt>
                </c15:dlblRangeCache>
              </c15:datalabelsRange>
            </c:ext>
            <c:ext xmlns:c16="http://schemas.microsoft.com/office/drawing/2014/chart" uri="{C3380CC4-5D6E-409C-BE32-E72D297353CC}">
              <c16:uniqueId val="{00000011-6ADF-47EA-A082-90CE8809B4D0}"/>
            </c:ext>
          </c:extLst>
        </c:ser>
        <c:ser>
          <c:idx val="1"/>
          <c:order val="1"/>
          <c:tx>
            <c:v>Label</c:v>
          </c:tx>
          <c:spPr>
            <a:ln>
              <a:solidFill>
                <a:schemeClr val="lt1">
                  <a:alpha val="0"/>
                </a:schemeClr>
              </a:solidFill>
            </a:ln>
          </c:spPr>
          <c:dPt>
            <c:idx val="0"/>
            <c:bubble3D val="0"/>
            <c:spPr>
              <a:solidFill>
                <a:schemeClr val="bg2">
                  <a:alpha val="60000"/>
                </a:schemeClr>
              </a:solidFill>
              <a:ln w="19050">
                <a:solidFill>
                  <a:schemeClr val="lt1">
                    <a:alpha val="0"/>
                  </a:schemeClr>
                </a:solidFill>
              </a:ln>
              <a:effectLst/>
            </c:spPr>
            <c:extLst>
              <c:ext xmlns:c16="http://schemas.microsoft.com/office/drawing/2014/chart" uri="{C3380CC4-5D6E-409C-BE32-E72D297353CC}">
                <c16:uniqueId val="{00000013-6ADF-47EA-A082-90CE8809B4D0}"/>
              </c:ext>
            </c:extLst>
          </c:dPt>
          <c:dPt>
            <c:idx val="1"/>
            <c:bubble3D val="0"/>
            <c:spPr>
              <a:solidFill>
                <a:schemeClr val="tx2">
                  <a:alpha val="30000"/>
                </a:schemeClr>
              </a:solidFill>
              <a:ln w="19050">
                <a:solidFill>
                  <a:schemeClr val="lt1">
                    <a:alpha val="0"/>
                  </a:schemeClr>
                </a:solidFill>
              </a:ln>
              <a:effectLst/>
            </c:spPr>
            <c:extLst>
              <c:ext xmlns:c16="http://schemas.microsoft.com/office/drawing/2014/chart" uri="{C3380CC4-5D6E-409C-BE32-E72D297353CC}">
                <c16:uniqueId val="{00000015-6ADF-47EA-A082-90CE8809B4D0}"/>
              </c:ext>
            </c:extLst>
          </c:dPt>
          <c:dPt>
            <c:idx val="2"/>
            <c:bubble3D val="0"/>
            <c:spPr>
              <a:solidFill>
                <a:schemeClr val="bg2">
                  <a:alpha val="75000"/>
                </a:schemeClr>
              </a:solidFill>
              <a:ln w="19050">
                <a:solidFill>
                  <a:schemeClr val="lt1">
                    <a:alpha val="0"/>
                  </a:schemeClr>
                </a:solidFill>
              </a:ln>
              <a:effectLst/>
            </c:spPr>
            <c:extLst>
              <c:ext xmlns:c16="http://schemas.microsoft.com/office/drawing/2014/chart" uri="{C3380CC4-5D6E-409C-BE32-E72D297353CC}">
                <c16:uniqueId val="{00000017-6ADF-47EA-A082-90CE8809B4D0}"/>
              </c:ext>
            </c:extLst>
          </c:dPt>
          <c:dPt>
            <c:idx val="3"/>
            <c:bubble3D val="0"/>
            <c:spPr>
              <a:solidFill>
                <a:schemeClr val="tx2">
                  <a:alpha val="30000"/>
                </a:schemeClr>
              </a:solidFill>
              <a:ln w="19050">
                <a:solidFill>
                  <a:schemeClr val="lt1">
                    <a:alpha val="0"/>
                  </a:schemeClr>
                </a:solidFill>
              </a:ln>
              <a:effectLst/>
            </c:spPr>
            <c:extLst>
              <c:ext xmlns:c16="http://schemas.microsoft.com/office/drawing/2014/chart" uri="{C3380CC4-5D6E-409C-BE32-E72D297353CC}">
                <c16:uniqueId val="{00000019-6ADF-47EA-A082-90CE8809B4D0}"/>
              </c:ext>
            </c:extLst>
          </c:dPt>
          <c:dPt>
            <c:idx val="4"/>
            <c:bubble3D val="0"/>
            <c:spPr>
              <a:solidFill>
                <a:schemeClr val="bg2">
                  <a:alpha val="75000"/>
                </a:schemeClr>
              </a:solidFill>
              <a:ln w="19050">
                <a:solidFill>
                  <a:schemeClr val="lt1">
                    <a:alpha val="0"/>
                  </a:schemeClr>
                </a:solidFill>
              </a:ln>
              <a:effectLst/>
            </c:spPr>
            <c:extLst>
              <c:ext xmlns:c16="http://schemas.microsoft.com/office/drawing/2014/chart" uri="{C3380CC4-5D6E-409C-BE32-E72D297353CC}">
                <c16:uniqueId val="{0000001B-6ADF-47EA-A082-90CE8809B4D0}"/>
              </c:ext>
            </c:extLst>
          </c:dPt>
          <c:dPt>
            <c:idx val="5"/>
            <c:bubble3D val="0"/>
            <c:spPr>
              <a:solidFill>
                <a:schemeClr val="tx2">
                  <a:alpha val="30000"/>
                </a:schemeClr>
              </a:solidFill>
              <a:ln w="19050">
                <a:solidFill>
                  <a:schemeClr val="lt1">
                    <a:alpha val="0"/>
                  </a:schemeClr>
                </a:solidFill>
              </a:ln>
              <a:effectLst/>
            </c:spPr>
            <c:extLst>
              <c:ext xmlns:c16="http://schemas.microsoft.com/office/drawing/2014/chart" uri="{C3380CC4-5D6E-409C-BE32-E72D297353CC}">
                <c16:uniqueId val="{0000001D-6ADF-47EA-A082-90CE8809B4D0}"/>
              </c:ext>
            </c:extLst>
          </c:dPt>
          <c:dPt>
            <c:idx val="6"/>
            <c:bubble3D val="0"/>
            <c:spPr>
              <a:solidFill>
                <a:schemeClr val="bg2">
                  <a:alpha val="75000"/>
                </a:schemeClr>
              </a:solidFill>
              <a:ln w="19050">
                <a:solidFill>
                  <a:schemeClr val="lt1">
                    <a:alpha val="0"/>
                  </a:schemeClr>
                </a:solidFill>
              </a:ln>
              <a:effectLst/>
            </c:spPr>
            <c:extLst>
              <c:ext xmlns:c16="http://schemas.microsoft.com/office/drawing/2014/chart" uri="{C3380CC4-5D6E-409C-BE32-E72D297353CC}">
                <c16:uniqueId val="{0000001F-6ADF-47EA-A082-90CE8809B4D0}"/>
              </c:ext>
            </c:extLst>
          </c:dPt>
          <c:dPt>
            <c:idx val="7"/>
            <c:bubble3D val="0"/>
            <c:spPr>
              <a:solidFill>
                <a:schemeClr val="tx2">
                  <a:alpha val="30000"/>
                </a:schemeClr>
              </a:solidFill>
              <a:ln w="19050">
                <a:solidFill>
                  <a:schemeClr val="lt1">
                    <a:alpha val="0"/>
                  </a:schemeClr>
                </a:solidFill>
              </a:ln>
              <a:effectLst/>
            </c:spPr>
            <c:extLst>
              <c:ext xmlns:c16="http://schemas.microsoft.com/office/drawing/2014/chart" uri="{C3380CC4-5D6E-409C-BE32-E72D297353CC}">
                <c16:uniqueId val="{00000021-6ADF-47EA-A082-90CE8809B4D0}"/>
              </c:ext>
            </c:extLst>
          </c:dPt>
          <c:dPt>
            <c:idx val="8"/>
            <c:bubble3D val="0"/>
            <c:spPr>
              <a:solidFill>
                <a:schemeClr val="bg2">
                  <a:alpha val="75000"/>
                </a:schemeClr>
              </a:solidFill>
              <a:ln w="19050">
                <a:solidFill>
                  <a:schemeClr val="lt1">
                    <a:alpha val="0"/>
                  </a:schemeClr>
                </a:solidFill>
              </a:ln>
              <a:effectLst/>
            </c:spPr>
            <c:extLst>
              <c:ext xmlns:c16="http://schemas.microsoft.com/office/drawing/2014/chart" uri="{C3380CC4-5D6E-409C-BE32-E72D297353CC}">
                <c16:uniqueId val="{00000023-6ADF-47EA-A082-90CE8809B4D0}"/>
              </c:ext>
            </c:extLst>
          </c:dPt>
          <c:dPt>
            <c:idx val="9"/>
            <c:bubble3D val="0"/>
            <c:spPr>
              <a:solidFill>
                <a:schemeClr val="tx2">
                  <a:alpha val="30000"/>
                </a:schemeClr>
              </a:solidFill>
              <a:ln w="19050">
                <a:solidFill>
                  <a:schemeClr val="lt1">
                    <a:alpha val="0"/>
                  </a:schemeClr>
                </a:solidFill>
              </a:ln>
              <a:effectLst/>
            </c:spPr>
            <c:extLst>
              <c:ext xmlns:c16="http://schemas.microsoft.com/office/drawing/2014/chart" uri="{C3380CC4-5D6E-409C-BE32-E72D297353CC}">
                <c16:uniqueId val="{00000025-6ADF-47EA-A082-90CE8809B4D0}"/>
              </c:ext>
            </c:extLst>
          </c:dPt>
          <c:dPt>
            <c:idx val="10"/>
            <c:bubble3D val="0"/>
            <c:spPr>
              <a:noFill/>
              <a:ln w="19050">
                <a:solidFill>
                  <a:schemeClr val="lt1">
                    <a:alpha val="0"/>
                  </a:schemeClr>
                </a:solidFill>
              </a:ln>
              <a:effectLst/>
            </c:spPr>
            <c:extLst>
              <c:ext xmlns:c16="http://schemas.microsoft.com/office/drawing/2014/chart" uri="{C3380CC4-5D6E-409C-BE32-E72D297353CC}">
                <c16:uniqueId val="{00000027-6ADF-47EA-A082-90CE8809B4D0}"/>
              </c:ext>
            </c:extLst>
          </c:dPt>
          <c:dLbls>
            <c:dLbl>
              <c:idx val="0"/>
              <c:layout>
                <c:manualLayout>
                  <c:x val="-1.9507645250243357E-3"/>
                  <c:y val="-2.7995579499930931E-3"/>
                </c:manualLayout>
              </c:layout>
              <c:tx>
                <c:rich>
                  <a:bodyPr/>
                  <a:lstStyle/>
                  <a:p>
                    <a:fld id="{BA5EB481-B652-4A80-BB4C-8B7D379A66BD}"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3-6ADF-47EA-A082-90CE8809B4D0}"/>
                </c:ext>
              </c:extLst>
            </c:dLbl>
            <c:dLbl>
              <c:idx val="1"/>
              <c:layout>
                <c:manualLayout>
                  <c:x val="-1.0297623216711164E-3"/>
                  <c:y val="8.7017543859649119E-3"/>
                </c:manualLayout>
              </c:layout>
              <c:tx>
                <c:rich>
                  <a:bodyPr/>
                  <a:lstStyle/>
                  <a:p>
                    <a:fld id="{B94E6275-5A94-4328-84D1-9C5762389BFD}"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5-6ADF-47EA-A082-90CE8809B4D0}"/>
                </c:ext>
              </c:extLst>
            </c:dLbl>
            <c:dLbl>
              <c:idx val="2"/>
              <c:layout>
                <c:manualLayout>
                  <c:x val="-1.0059350165983752E-4"/>
                  <c:y val="-8.8677994198093652E-3"/>
                </c:manualLayout>
              </c:layout>
              <c:tx>
                <c:rich>
                  <a:bodyPr/>
                  <a:lstStyle/>
                  <a:p>
                    <a:fld id="{582578CA-3164-4A6A-9441-5668AB4891F6}"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7-6ADF-47EA-A082-90CE8809B4D0}"/>
                </c:ext>
              </c:extLst>
            </c:dLbl>
            <c:dLbl>
              <c:idx val="3"/>
              <c:layout>
                <c:manualLayout>
                  <c:x val="1.6754054268801016E-3"/>
                  <c:y val="-5.1230832987981768E-3"/>
                </c:manualLayout>
              </c:layout>
              <c:tx>
                <c:rich>
                  <a:bodyPr/>
                  <a:lstStyle/>
                  <a:p>
                    <a:fld id="{120651EE-75D4-4D31-87FB-4858878DC5DC}"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9-6ADF-47EA-A082-90CE8809B4D0}"/>
                </c:ext>
              </c:extLst>
            </c:dLbl>
            <c:dLbl>
              <c:idx val="4"/>
              <c:layout>
                <c:manualLayout>
                  <c:x val="4.191588058177485E-3"/>
                  <c:y val="-1.1947506561679783E-2"/>
                </c:manualLayout>
              </c:layout>
              <c:tx>
                <c:rich>
                  <a:bodyPr/>
                  <a:lstStyle/>
                  <a:p>
                    <a:fld id="{5D3D6E5F-D6AE-46C6-B76D-5013D9EABB25}"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B-6ADF-47EA-A082-90CE8809B4D0}"/>
                </c:ext>
              </c:extLst>
            </c:dLbl>
            <c:dLbl>
              <c:idx val="5"/>
              <c:layout>
                <c:manualLayout>
                  <c:x val="2.4009852974959137E-4"/>
                  <c:y val="-3.8430722475480197E-3"/>
                </c:manualLayout>
              </c:layout>
              <c:tx>
                <c:rich>
                  <a:bodyPr/>
                  <a:lstStyle/>
                  <a:p>
                    <a:fld id="{57327EED-7FEB-4A54-9DF9-5EA9A70F57E1}"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D-6ADF-47EA-A082-90CE8809B4D0}"/>
                </c:ext>
              </c:extLst>
            </c:dLbl>
            <c:dLbl>
              <c:idx val="6"/>
              <c:layout>
                <c:manualLayout>
                  <c:x val="-1.4700870763100125E-3"/>
                  <c:y val="-8.202237878159966E-3"/>
                </c:manualLayout>
              </c:layout>
              <c:tx>
                <c:rich>
                  <a:bodyPr/>
                  <a:lstStyle/>
                  <a:p>
                    <a:fld id="{197F96AB-124F-416F-B5E5-7F4D4DC6BAD2}"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1F-6ADF-47EA-A082-90CE8809B4D0}"/>
                </c:ext>
              </c:extLst>
            </c:dLbl>
            <c:dLbl>
              <c:idx val="7"/>
              <c:layout>
                <c:manualLayout>
                  <c:x val="1.1715732179938044E-3"/>
                  <c:y val="7.2841552700649258E-3"/>
                </c:manualLayout>
              </c:layout>
              <c:tx>
                <c:rich>
                  <a:bodyPr/>
                  <a:lstStyle/>
                  <a:p>
                    <a:fld id="{186F4849-E838-4C28-B4E3-80F00E9FE4E0}"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1-6ADF-47EA-A082-90CE8809B4D0}"/>
                </c:ext>
              </c:extLst>
            </c:dLbl>
            <c:dLbl>
              <c:idx val="8"/>
              <c:layout>
                <c:manualLayout>
                  <c:x val="-8.8948867083711103E-4"/>
                  <c:y val="4.8957038264953083E-3"/>
                </c:manualLayout>
              </c:layout>
              <c:tx>
                <c:rich>
                  <a:bodyPr/>
                  <a:lstStyle/>
                  <a:p>
                    <a:fld id="{69FC72FB-2953-4199-81CA-C722DB8CCE33}"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3-6ADF-47EA-A082-90CE8809B4D0}"/>
                </c:ext>
              </c:extLst>
            </c:dLbl>
            <c:dLbl>
              <c:idx val="9"/>
              <c:layout>
                <c:manualLayout>
                  <c:x val="-2.0113896439806702E-3"/>
                  <c:y val="9.5507666804806653E-3"/>
                </c:manualLayout>
              </c:layout>
              <c:tx>
                <c:rich>
                  <a:bodyPr/>
                  <a:lstStyle/>
                  <a:p>
                    <a:fld id="{5C031502-FE02-4DA1-A843-007AE5E921A6}" type="CELLRANGE">
                      <a:rPr lang="en-US"/>
                      <a:pPr/>
                      <a:t>[CELLRANGE]</a:t>
                    </a:fld>
                    <a:endParaRPr lang="en-CA"/>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25-6ADF-47EA-A082-90CE8809B4D0}"/>
                </c:ext>
              </c:extLst>
            </c:dLbl>
            <c:dLbl>
              <c:idx val="10"/>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CA"/>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15:xForSave val="1"/>
                  <c15:showDataLabelsRange val="1"/>
                </c:ext>
                <c:ext xmlns:c16="http://schemas.microsoft.com/office/drawing/2014/chart" uri="{C3380CC4-5D6E-409C-BE32-E72D297353CC}">
                  <c16:uniqueId val="{00000027-6ADF-47EA-A082-90CE8809B4D0}"/>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ext>
            </c:extLst>
          </c:dLbls>
          <c:val>
            <c:numRef>
              <c:f>'Chart Data'!$Y$45:$Y$55</c:f>
              <c:numCache>
                <c:formatCode>General</c:formatCode>
                <c:ptCount val="11"/>
                <c:pt idx="0">
                  <c:v>10</c:v>
                </c:pt>
                <c:pt idx="1">
                  <c:v>10</c:v>
                </c:pt>
                <c:pt idx="2">
                  <c:v>10</c:v>
                </c:pt>
                <c:pt idx="3">
                  <c:v>10</c:v>
                </c:pt>
                <c:pt idx="4">
                  <c:v>10</c:v>
                </c:pt>
                <c:pt idx="5">
                  <c:v>10</c:v>
                </c:pt>
                <c:pt idx="6">
                  <c:v>10</c:v>
                </c:pt>
                <c:pt idx="7">
                  <c:v>10</c:v>
                </c:pt>
                <c:pt idx="8">
                  <c:v>10</c:v>
                </c:pt>
                <c:pt idx="9">
                  <c:v>10</c:v>
                </c:pt>
                <c:pt idx="10">
                  <c:v>100</c:v>
                </c:pt>
              </c:numCache>
            </c:numRef>
          </c:val>
          <c:extLst>
            <c:ext xmlns:c15="http://schemas.microsoft.com/office/drawing/2012/chart" uri="{02D57815-91ED-43cb-92C2-25804820EDAC}">
              <c15:datalabelsRange>
                <c15:f>'Chart Data'!$X$45:$X$54</c15:f>
                <c15:dlblRangeCache>
                  <c:ptCount val="10"/>
                  <c:pt idx="0">
                    <c:v>10</c:v>
                  </c:pt>
                  <c:pt idx="1">
                    <c:v>20</c:v>
                  </c:pt>
                  <c:pt idx="2">
                    <c:v>30</c:v>
                  </c:pt>
                  <c:pt idx="3">
                    <c:v>40</c:v>
                  </c:pt>
                  <c:pt idx="4">
                    <c:v>50</c:v>
                  </c:pt>
                  <c:pt idx="5">
                    <c:v>60</c:v>
                  </c:pt>
                  <c:pt idx="6">
                    <c:v>70</c:v>
                  </c:pt>
                  <c:pt idx="7">
                    <c:v>80</c:v>
                  </c:pt>
                  <c:pt idx="8">
                    <c:v>90</c:v>
                  </c:pt>
                  <c:pt idx="9">
                    <c:v>100</c:v>
                  </c:pt>
                </c15:dlblRangeCache>
              </c15:datalabelsRange>
            </c:ext>
            <c:ext xmlns:c16="http://schemas.microsoft.com/office/drawing/2014/chart" uri="{C3380CC4-5D6E-409C-BE32-E72D297353CC}">
              <c16:uniqueId val="{00000028-6ADF-47EA-A082-90CE8809B4D0}"/>
            </c:ext>
          </c:extLst>
        </c:ser>
        <c:dLbls>
          <c:showLegendKey val="0"/>
          <c:showVal val="0"/>
          <c:showCatName val="0"/>
          <c:showSerName val="0"/>
          <c:showPercent val="0"/>
          <c:showBubbleSize val="0"/>
          <c:showLeaderLines val="0"/>
        </c:dLbls>
        <c:firstSliceAng val="27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title pos="t" align="ctr" overlay="0">
      <cx:tx>
        <cx:txData>
          <cx:v>Profit By Store</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solidFill>
              <a:latin typeface="Calibri" panose="020F0502020204030204"/>
            </a:rPr>
            <a:t>Profit By Store</a:t>
          </a:r>
        </a:p>
      </cx:txPr>
    </cx:title>
    <cx:plotArea>
      <cx:plotAreaRegion>
        <cx:series layoutId="clusteredColumn" uniqueId="{D3EA46C6-BF1C-4574-B1C0-1551AC3FDD37}">
          <cx:tx>
            <cx:txData>
              <cx:f>_xlchart.v1.1</cx:f>
              <cx:v>Profit</cx:v>
            </cx:txData>
          </cx:tx>
          <cx:spPr>
            <a:solidFill>
              <a:schemeClr val="accent6"/>
            </a:solidFill>
          </cx:spPr>
          <cx:dataId val="0"/>
          <cx:layoutPr>
            <cx:aggregation/>
          </cx:layoutPr>
          <cx:axisId val="1"/>
        </cx:series>
        <cx:series layoutId="paretoLine" ownerIdx="0" uniqueId="{3C895DD7-A5CA-4B68-A39B-B9B19194763B}">
          <cx:spPr>
            <a:solidFill>
              <a:schemeClr val="accent1"/>
            </a:solidFill>
            <a:ln>
              <a:solidFill>
                <a:schemeClr val="accent1"/>
              </a:solidFill>
            </a:ln>
          </cx:spPr>
          <cx:axisId val="2"/>
        </cx:series>
      </cx:plotAreaRegion>
      <cx:axis id="0">
        <cx:catScaling gapWidth="0"/>
        <cx:tickLabels/>
      </cx:axis>
      <cx:axis id="1">
        <cx:valScaling/>
        <cx:majorGridlines/>
        <cx:tickLabels/>
      </cx:axis>
      <cx:axis id="2">
        <cx:valScaling max="1" min="0"/>
        <cx:units unit="percentage"/>
        <cx:tickLabels/>
      </cx:axis>
    </cx:plotArea>
  </cx:chart>
  <cx:spPr>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2.svg"/><Relationship Id="rId3" Type="http://schemas.openxmlformats.org/officeDocument/2006/relationships/chart" Target="../charts/chart3.xml"/><Relationship Id="rId7" Type="http://schemas.openxmlformats.org/officeDocument/2006/relationships/image" Target="../media/image1.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microsoft.com/office/2014/relationships/chartEx" Target="../charts/chartEx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38100</xdr:colOff>
      <xdr:row>0</xdr:row>
      <xdr:rowOff>9525</xdr:rowOff>
    </xdr:from>
    <xdr:to>
      <xdr:col>25</xdr:col>
      <xdr:colOff>600075</xdr:colOff>
      <xdr:row>3</xdr:row>
      <xdr:rowOff>161925</xdr:rowOff>
    </xdr:to>
    <xdr:sp macro="" textlink="">
      <xdr:nvSpPr>
        <xdr:cNvPr id="2" name="Rectangle 1">
          <a:extLst>
            <a:ext uri="{FF2B5EF4-FFF2-40B4-BE49-F238E27FC236}">
              <a16:creationId xmlns:a16="http://schemas.microsoft.com/office/drawing/2014/main" id="{9CA50A7B-D6D7-4AFB-B428-DA1BD1F3D69D}"/>
            </a:ext>
          </a:extLst>
        </xdr:cNvPr>
        <xdr:cNvSpPr/>
      </xdr:nvSpPr>
      <xdr:spPr>
        <a:xfrm>
          <a:off x="38100" y="9525"/>
          <a:ext cx="15801975" cy="723900"/>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l"/>
          <a:r>
            <a:rPr lang="en-CA" sz="3200" b="0" cap="none" spc="0">
              <a:ln w="0"/>
              <a:solidFill>
                <a:schemeClr val="tx1"/>
              </a:solidFill>
              <a:effectLst>
                <a:outerShdw blurRad="38100" dist="19050" dir="2700000" algn="tl" rotWithShape="0">
                  <a:schemeClr val="dk1">
                    <a:alpha val="40000"/>
                  </a:schemeClr>
                </a:outerShdw>
              </a:effectLst>
              <a:latin typeface="+mn-lt"/>
              <a:ea typeface="+mn-ea"/>
              <a:cs typeface="+mn-cs"/>
            </a:rPr>
            <a:t>    </a:t>
          </a:r>
          <a:r>
            <a:rPr lang="en-CA" sz="3200" b="0" cap="none" spc="0" baseline="0">
              <a:ln w="0"/>
              <a:solidFill>
                <a:schemeClr val="tx1"/>
              </a:solidFill>
              <a:effectLst>
                <a:outerShdw blurRad="38100" dist="19050" dir="2700000" algn="tl" rotWithShape="0">
                  <a:schemeClr val="dk1">
                    <a:alpha val="40000"/>
                  </a:schemeClr>
                </a:outerShdw>
              </a:effectLst>
              <a:latin typeface="+mn-lt"/>
              <a:ea typeface="+mn-ea"/>
              <a:cs typeface="+mn-cs"/>
            </a:rPr>
            <a:t> </a:t>
          </a:r>
          <a:r>
            <a:rPr lang="en-CA" sz="3200" b="0" cap="none" spc="0">
              <a:ln w="0"/>
              <a:solidFill>
                <a:schemeClr val="tx1"/>
              </a:solidFill>
              <a:effectLst>
                <a:outerShdw blurRad="38100" dist="19050" dir="2700000" algn="tl" rotWithShape="0">
                  <a:schemeClr val="dk1">
                    <a:alpha val="40000"/>
                  </a:schemeClr>
                </a:outerShdw>
              </a:effectLst>
              <a:latin typeface="+mn-lt"/>
              <a:ea typeface="+mn-ea"/>
              <a:cs typeface="+mn-cs"/>
            </a:rPr>
            <a:t>Sales Operations</a:t>
          </a:r>
          <a:r>
            <a:rPr lang="en-CA" sz="3200" b="0" cap="none" spc="0" baseline="0">
              <a:ln w="0"/>
              <a:solidFill>
                <a:schemeClr val="tx1"/>
              </a:solidFill>
              <a:effectLst>
                <a:outerShdw blurRad="38100" dist="19050" dir="2700000" algn="tl" rotWithShape="0">
                  <a:schemeClr val="dk1">
                    <a:alpha val="40000"/>
                  </a:schemeClr>
                </a:outerShdw>
              </a:effectLst>
              <a:latin typeface="+mn-lt"/>
              <a:ea typeface="+mn-ea"/>
              <a:cs typeface="+mn-cs"/>
            </a:rPr>
            <a:t> Dashboard</a:t>
          </a:r>
          <a:endParaRPr lang="en-CA" sz="3200" b="0" cap="none" spc="0">
            <a:ln w="0"/>
            <a:solidFill>
              <a:schemeClr val="tx1"/>
            </a:solidFill>
            <a:effectLst>
              <a:outerShdw blurRad="38100" dist="19050" dir="2700000" algn="tl" rotWithShape="0">
                <a:schemeClr val="dk1">
                  <a:alpha val="40000"/>
                </a:schemeClr>
              </a:outerShdw>
            </a:effectLst>
            <a:latin typeface="+mn-lt"/>
            <a:ea typeface="+mn-ea"/>
            <a:cs typeface="+mn-cs"/>
          </a:endParaRPr>
        </a:p>
      </xdr:txBody>
    </xdr:sp>
    <xdr:clientData/>
  </xdr:twoCellAnchor>
  <xdr:twoCellAnchor>
    <xdr:from>
      <xdr:col>0</xdr:col>
      <xdr:colOff>95250</xdr:colOff>
      <xdr:row>4</xdr:row>
      <xdr:rowOff>180975</xdr:rowOff>
    </xdr:from>
    <xdr:to>
      <xdr:col>9</xdr:col>
      <xdr:colOff>57150</xdr:colOff>
      <xdr:row>17</xdr:row>
      <xdr:rowOff>104775</xdr:rowOff>
    </xdr:to>
    <xdr:sp macro="" textlink="">
      <xdr:nvSpPr>
        <xdr:cNvPr id="3" name="Rectangle: Rounded Corners 2">
          <a:extLst>
            <a:ext uri="{FF2B5EF4-FFF2-40B4-BE49-F238E27FC236}">
              <a16:creationId xmlns:a16="http://schemas.microsoft.com/office/drawing/2014/main" id="{39CEFC2E-7A61-495A-85AD-673F65BC7C74}"/>
            </a:ext>
          </a:extLst>
        </xdr:cNvPr>
        <xdr:cNvSpPr/>
      </xdr:nvSpPr>
      <xdr:spPr>
        <a:xfrm>
          <a:off x="95250" y="942975"/>
          <a:ext cx="5448300" cy="240030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CA" sz="1100" b="0" cap="none" spc="0">
              <a:ln w="0"/>
              <a:solidFill>
                <a:schemeClr val="tx1"/>
              </a:solidFill>
              <a:effectLst>
                <a:outerShdw blurRad="38100" dist="19050" dir="2700000" algn="tl" rotWithShape="0">
                  <a:schemeClr val="dk1">
                    <a:alpha val="40000"/>
                  </a:schemeClr>
                </a:outerShdw>
              </a:effectLst>
            </a:rPr>
            <a:t>Waterfall Chart</a:t>
          </a:r>
        </a:p>
      </xdr:txBody>
    </xdr:sp>
    <xdr:clientData/>
  </xdr:twoCellAnchor>
  <xdr:twoCellAnchor>
    <xdr:from>
      <xdr:col>9</xdr:col>
      <xdr:colOff>333375</xdr:colOff>
      <xdr:row>4</xdr:row>
      <xdr:rowOff>171450</xdr:rowOff>
    </xdr:from>
    <xdr:to>
      <xdr:col>16</xdr:col>
      <xdr:colOff>333375</xdr:colOff>
      <xdr:row>17</xdr:row>
      <xdr:rowOff>95250</xdr:rowOff>
    </xdr:to>
    <xdr:sp macro="" textlink="">
      <xdr:nvSpPr>
        <xdr:cNvPr id="4" name="Rectangle: Rounded Corners 3">
          <a:extLst>
            <a:ext uri="{FF2B5EF4-FFF2-40B4-BE49-F238E27FC236}">
              <a16:creationId xmlns:a16="http://schemas.microsoft.com/office/drawing/2014/main" id="{4D1C7FD4-154B-418A-92E6-86DBC1B38CF5}"/>
            </a:ext>
          </a:extLst>
        </xdr:cNvPr>
        <xdr:cNvSpPr/>
      </xdr:nvSpPr>
      <xdr:spPr>
        <a:xfrm>
          <a:off x="5819775" y="933450"/>
          <a:ext cx="4267200" cy="240030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CA" sz="1100" b="0" cap="none" spc="0">
              <a:ln w="0"/>
              <a:solidFill>
                <a:schemeClr val="tx1"/>
              </a:solidFill>
              <a:effectLst>
                <a:outerShdw blurRad="38100" dist="19050" dir="2700000" algn="tl" rotWithShape="0">
                  <a:schemeClr val="dk1">
                    <a:alpha val="40000"/>
                  </a:schemeClr>
                </a:outerShdw>
              </a:effectLst>
            </a:rPr>
            <a:t>Gross Profit </a:t>
          </a:r>
        </a:p>
        <a:p>
          <a:pPr algn="ctr"/>
          <a:r>
            <a:rPr lang="en-CA" sz="1100" b="0" cap="none" spc="0">
              <a:ln w="0"/>
              <a:solidFill>
                <a:schemeClr val="tx1"/>
              </a:solidFill>
              <a:effectLst>
                <a:outerShdw blurRad="38100" dist="19050" dir="2700000" algn="tl" rotWithShape="0">
                  <a:schemeClr val="dk1">
                    <a:alpha val="40000"/>
                  </a:schemeClr>
                </a:outerShdw>
              </a:effectLst>
            </a:rPr>
            <a:t>Margin</a:t>
          </a:r>
        </a:p>
      </xdr:txBody>
    </xdr:sp>
    <xdr:clientData/>
  </xdr:twoCellAnchor>
  <xdr:twoCellAnchor>
    <xdr:from>
      <xdr:col>17</xdr:col>
      <xdr:colOff>9525</xdr:colOff>
      <xdr:row>5</xdr:row>
      <xdr:rowOff>0</xdr:rowOff>
    </xdr:from>
    <xdr:to>
      <xdr:col>26</xdr:col>
      <xdr:colOff>47625</xdr:colOff>
      <xdr:row>17</xdr:row>
      <xdr:rowOff>114300</xdr:rowOff>
    </xdr:to>
    <xdr:sp macro="" textlink="">
      <xdr:nvSpPr>
        <xdr:cNvPr id="5" name="Rectangle: Rounded Corners 4">
          <a:extLst>
            <a:ext uri="{FF2B5EF4-FFF2-40B4-BE49-F238E27FC236}">
              <a16:creationId xmlns:a16="http://schemas.microsoft.com/office/drawing/2014/main" id="{09C40C18-18B0-4A24-AE3C-1AB1B2A5DD79}"/>
            </a:ext>
          </a:extLst>
        </xdr:cNvPr>
        <xdr:cNvSpPr/>
      </xdr:nvSpPr>
      <xdr:spPr>
        <a:xfrm>
          <a:off x="10372725" y="952500"/>
          <a:ext cx="5524500" cy="240030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CA" sz="1100" b="0" cap="none" spc="0">
              <a:ln w="0"/>
              <a:solidFill>
                <a:schemeClr val="tx1"/>
              </a:solidFill>
              <a:effectLst>
                <a:outerShdw blurRad="38100" dist="19050" dir="2700000" algn="tl" rotWithShape="0">
                  <a:schemeClr val="dk1">
                    <a:alpha val="40000"/>
                  </a:schemeClr>
                </a:outerShdw>
              </a:effectLst>
            </a:rPr>
            <a:t>Revenue vs. Target</a:t>
          </a:r>
          <a:endParaRPr lang="en-CA" sz="1100" b="0" cap="none" spc="0" baseline="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0</xdr:col>
      <xdr:colOff>171450</xdr:colOff>
      <xdr:row>18</xdr:row>
      <xdr:rowOff>114300</xdr:rowOff>
    </xdr:from>
    <xdr:to>
      <xdr:col>4</xdr:col>
      <xdr:colOff>219075</xdr:colOff>
      <xdr:row>27</xdr:row>
      <xdr:rowOff>57150</xdr:rowOff>
    </xdr:to>
    <xdr:sp macro="" textlink="'Chart Data'!P22">
      <xdr:nvSpPr>
        <xdr:cNvPr id="6" name="Rectangle: Rounded Corners 5">
          <a:extLst>
            <a:ext uri="{FF2B5EF4-FFF2-40B4-BE49-F238E27FC236}">
              <a16:creationId xmlns:a16="http://schemas.microsoft.com/office/drawing/2014/main" id="{2F3F316D-68DC-43BC-9D3B-351683F62639}"/>
            </a:ext>
          </a:extLst>
        </xdr:cNvPr>
        <xdr:cNvSpPr/>
      </xdr:nvSpPr>
      <xdr:spPr>
        <a:xfrm>
          <a:off x="171450" y="3543300"/>
          <a:ext cx="2486025" cy="165735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fld id="{A1447393-FA72-4F11-9E9C-CA2F08790263}" type="TxLink">
            <a:rPr lang="en-US" sz="1100" b="0" i="0" u="none" strike="noStrike" cap="none" spc="0">
              <a:ln w="0"/>
              <a:solidFill>
                <a:srgbClr val="000000"/>
              </a:solidFill>
              <a:effectLst>
                <a:outerShdw blurRad="38100" dist="19050" dir="2700000" algn="tl" rotWithShape="0">
                  <a:schemeClr val="dk1">
                    <a:alpha val="40000"/>
                  </a:schemeClr>
                </a:outerShdw>
              </a:effectLst>
              <a:latin typeface="Calibri"/>
              <a:cs typeface="Calibri"/>
            </a:rPr>
            <a:pPr algn="ctr"/>
            <a:t>Current Month Profit: Sep-2018</a:t>
          </a:fld>
          <a:endParaRPr lang="en-CA"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4</xdr:col>
      <xdr:colOff>400051</xdr:colOff>
      <xdr:row>18</xdr:row>
      <xdr:rowOff>152400</xdr:rowOff>
    </xdr:from>
    <xdr:to>
      <xdr:col>9</xdr:col>
      <xdr:colOff>19051</xdr:colOff>
      <xdr:row>27</xdr:row>
      <xdr:rowOff>95250</xdr:rowOff>
    </xdr:to>
    <xdr:sp macro="" textlink="'Chart Data'!P31">
      <xdr:nvSpPr>
        <xdr:cNvPr id="7" name="Rectangle: Rounded Corners 6">
          <a:extLst>
            <a:ext uri="{FF2B5EF4-FFF2-40B4-BE49-F238E27FC236}">
              <a16:creationId xmlns:a16="http://schemas.microsoft.com/office/drawing/2014/main" id="{FB0B7DAF-D814-4D41-8896-7B93263680C1}"/>
            </a:ext>
          </a:extLst>
        </xdr:cNvPr>
        <xdr:cNvSpPr/>
      </xdr:nvSpPr>
      <xdr:spPr>
        <a:xfrm>
          <a:off x="2838451" y="3581400"/>
          <a:ext cx="2667000" cy="165735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fld id="{212196CF-E6CD-4B23-8CD7-A64C00843D26}" type="TxLink">
            <a:rPr lang="en-US" sz="1100" b="0" i="0" u="none" strike="noStrike" cap="none" spc="0">
              <a:ln w="0"/>
              <a:solidFill>
                <a:srgbClr val="000000"/>
              </a:solidFill>
              <a:effectLst>
                <a:outerShdw blurRad="38100" dist="19050" dir="2700000" algn="tl" rotWithShape="0">
                  <a:schemeClr val="dk1">
                    <a:alpha val="40000"/>
                  </a:schemeClr>
                </a:outerShdw>
              </a:effectLst>
              <a:latin typeface="Calibri"/>
              <a:cs typeface="Calibri"/>
            </a:rPr>
            <a:pPr algn="ctr"/>
            <a:t>Current Month Orders: Sep-2018</a:t>
          </a:fld>
          <a:endParaRPr lang="en-CA"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17</xdr:col>
      <xdr:colOff>28576</xdr:colOff>
      <xdr:row>18</xdr:row>
      <xdr:rowOff>104775</xdr:rowOff>
    </xdr:from>
    <xdr:to>
      <xdr:col>21</xdr:col>
      <xdr:colOff>257176</xdr:colOff>
      <xdr:row>27</xdr:row>
      <xdr:rowOff>47625</xdr:rowOff>
    </xdr:to>
    <xdr:sp macro="" textlink="">
      <xdr:nvSpPr>
        <xdr:cNvPr id="8" name="Rectangle: Rounded Corners 7">
          <a:extLst>
            <a:ext uri="{FF2B5EF4-FFF2-40B4-BE49-F238E27FC236}">
              <a16:creationId xmlns:a16="http://schemas.microsoft.com/office/drawing/2014/main" id="{D0173D7F-DA83-4989-8478-892E7ED83366}"/>
            </a:ext>
          </a:extLst>
        </xdr:cNvPr>
        <xdr:cNvSpPr/>
      </xdr:nvSpPr>
      <xdr:spPr>
        <a:xfrm>
          <a:off x="10391776" y="3533775"/>
          <a:ext cx="2667000" cy="165735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CA" sz="1100" b="0" cap="none" spc="0">
              <a:ln w="0"/>
              <a:solidFill>
                <a:schemeClr val="tx1"/>
              </a:solidFill>
              <a:effectLst>
                <a:outerShdw blurRad="38100" dist="19050" dir="2700000" algn="tl" rotWithShape="0">
                  <a:schemeClr val="dk1">
                    <a:alpha val="40000"/>
                  </a:schemeClr>
                </a:outerShdw>
              </a:effectLst>
            </a:rPr>
            <a:t>Top</a:t>
          </a:r>
          <a:r>
            <a:rPr lang="en-CA" sz="1100" b="0" cap="none" spc="0" baseline="0">
              <a:ln w="0"/>
              <a:solidFill>
                <a:schemeClr val="tx1"/>
              </a:solidFill>
              <a:effectLst>
                <a:outerShdw blurRad="38100" dist="19050" dir="2700000" algn="tl" rotWithShape="0">
                  <a:schemeClr val="dk1">
                    <a:alpha val="40000"/>
                  </a:schemeClr>
                </a:outerShdw>
              </a:effectLst>
            </a:rPr>
            <a:t> Product (Revenue)</a:t>
          </a:r>
          <a:endParaRPr lang="en-CA"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21</xdr:col>
      <xdr:colOff>447676</xdr:colOff>
      <xdr:row>18</xdr:row>
      <xdr:rowOff>95250</xdr:rowOff>
    </xdr:from>
    <xdr:to>
      <xdr:col>26</xdr:col>
      <xdr:colOff>66676</xdr:colOff>
      <xdr:row>27</xdr:row>
      <xdr:rowOff>38100</xdr:rowOff>
    </xdr:to>
    <xdr:sp macro="" textlink="">
      <xdr:nvSpPr>
        <xdr:cNvPr id="9" name="Rectangle: Rounded Corners 8">
          <a:extLst>
            <a:ext uri="{FF2B5EF4-FFF2-40B4-BE49-F238E27FC236}">
              <a16:creationId xmlns:a16="http://schemas.microsoft.com/office/drawing/2014/main" id="{AA404965-0CB1-4002-B9E3-EBB6477207B1}"/>
            </a:ext>
          </a:extLst>
        </xdr:cNvPr>
        <xdr:cNvSpPr/>
      </xdr:nvSpPr>
      <xdr:spPr>
        <a:xfrm>
          <a:off x="13249276" y="3524250"/>
          <a:ext cx="2667000" cy="1657350"/>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CA" sz="1100" b="0" cap="none" spc="0">
              <a:ln w="0"/>
              <a:solidFill>
                <a:schemeClr val="tx1"/>
              </a:solidFill>
              <a:effectLst>
                <a:outerShdw blurRad="38100" dist="19050" dir="2700000" algn="tl" rotWithShape="0">
                  <a:schemeClr val="dk1">
                    <a:alpha val="40000"/>
                  </a:schemeClr>
                </a:outerShdw>
              </a:effectLst>
            </a:rPr>
            <a:t>Most Ordered Product (All Time)</a:t>
          </a:r>
        </a:p>
      </xdr:txBody>
    </xdr:sp>
    <xdr:clientData/>
  </xdr:twoCellAnchor>
  <xdr:twoCellAnchor>
    <xdr:from>
      <xdr:col>9</xdr:col>
      <xdr:colOff>352425</xdr:colOff>
      <xdr:row>18</xdr:row>
      <xdr:rowOff>19050</xdr:rowOff>
    </xdr:from>
    <xdr:to>
      <xdr:col>16</xdr:col>
      <xdr:colOff>352425</xdr:colOff>
      <xdr:row>27</xdr:row>
      <xdr:rowOff>104775</xdr:rowOff>
    </xdr:to>
    <xdr:sp macro="" textlink="">
      <xdr:nvSpPr>
        <xdr:cNvPr id="10" name="Rectangle: Rounded Corners 9">
          <a:extLst>
            <a:ext uri="{FF2B5EF4-FFF2-40B4-BE49-F238E27FC236}">
              <a16:creationId xmlns:a16="http://schemas.microsoft.com/office/drawing/2014/main" id="{75EF42EE-E931-4FCD-AE75-02B552EAAE82}"/>
            </a:ext>
          </a:extLst>
        </xdr:cNvPr>
        <xdr:cNvSpPr/>
      </xdr:nvSpPr>
      <xdr:spPr>
        <a:xfrm>
          <a:off x="5838825" y="3448050"/>
          <a:ext cx="4267200" cy="1800225"/>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CA" sz="11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9</xdr:col>
      <xdr:colOff>533400</xdr:colOff>
      <xdr:row>5</xdr:row>
      <xdr:rowOff>133350</xdr:rowOff>
    </xdr:from>
    <xdr:to>
      <xdr:col>16</xdr:col>
      <xdr:colOff>95250</xdr:colOff>
      <xdr:row>16</xdr:row>
      <xdr:rowOff>114300</xdr:rowOff>
    </xdr:to>
    <xdr:graphicFrame macro="">
      <xdr:nvGraphicFramePr>
        <xdr:cNvPr id="13" name="Chart 12">
          <a:extLst>
            <a:ext uri="{FF2B5EF4-FFF2-40B4-BE49-F238E27FC236}">
              <a16:creationId xmlns:a16="http://schemas.microsoft.com/office/drawing/2014/main" id="{50BAAFC2-FFA3-445E-958F-25778C2633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180975</xdr:colOff>
      <xdr:row>20</xdr:row>
      <xdr:rowOff>95249</xdr:rowOff>
    </xdr:from>
    <xdr:to>
      <xdr:col>4</xdr:col>
      <xdr:colOff>209550</xdr:colOff>
      <xdr:row>27</xdr:row>
      <xdr:rowOff>47624</xdr:rowOff>
    </xdr:to>
    <xdr:sp macro="" textlink="'Chart Data'!N22">
      <xdr:nvSpPr>
        <xdr:cNvPr id="14" name="Rectangle: Rounded Corners 13">
          <a:extLst>
            <a:ext uri="{FF2B5EF4-FFF2-40B4-BE49-F238E27FC236}">
              <a16:creationId xmlns:a16="http://schemas.microsoft.com/office/drawing/2014/main" id="{46C5E34E-F9AE-4AC6-A443-9914622552B6}"/>
            </a:ext>
          </a:extLst>
        </xdr:cNvPr>
        <xdr:cNvSpPr/>
      </xdr:nvSpPr>
      <xdr:spPr>
        <a:xfrm>
          <a:off x="180975" y="3905249"/>
          <a:ext cx="2466975" cy="1285875"/>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fld id="{C0C9012A-F0F4-4E3E-9C64-DB81D64BA0AF}" type="TxLink">
            <a:rPr lang="en-US" sz="1100" b="0" i="0" u="none" strike="noStrike">
              <a:solidFill>
                <a:srgbClr val="000000"/>
              </a:solidFill>
              <a:latin typeface="Calibri"/>
              <a:cs typeface="Calibri"/>
            </a:rPr>
            <a:pPr algn="ctr"/>
            <a:t> $180,445.00 </a:t>
          </a:fld>
          <a:endParaRPr lang="en-CA" sz="1100"/>
        </a:p>
      </xdr:txBody>
    </xdr:sp>
    <xdr:clientData/>
  </xdr:twoCellAnchor>
  <xdr:twoCellAnchor>
    <xdr:from>
      <xdr:col>0</xdr:col>
      <xdr:colOff>95250</xdr:colOff>
      <xdr:row>19</xdr:row>
      <xdr:rowOff>57150</xdr:rowOff>
    </xdr:from>
    <xdr:to>
      <xdr:col>4</xdr:col>
      <xdr:colOff>9525</xdr:colOff>
      <xdr:row>25</xdr:row>
      <xdr:rowOff>104776</xdr:rowOff>
    </xdr:to>
    <xdr:graphicFrame macro="">
      <xdr:nvGraphicFramePr>
        <xdr:cNvPr id="16" name="Chart 15">
          <a:extLst>
            <a:ext uri="{FF2B5EF4-FFF2-40B4-BE49-F238E27FC236}">
              <a16:creationId xmlns:a16="http://schemas.microsoft.com/office/drawing/2014/main" id="{625073C4-3D4C-40F1-AA26-E13B348391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323850</xdr:colOff>
      <xdr:row>5</xdr:row>
      <xdr:rowOff>85725</xdr:rowOff>
    </xdr:from>
    <xdr:to>
      <xdr:col>8</xdr:col>
      <xdr:colOff>514350</xdr:colOff>
      <xdr:row>16</xdr:row>
      <xdr:rowOff>152400</xdr:rowOff>
    </xdr:to>
    <xdr:graphicFrame macro="">
      <xdr:nvGraphicFramePr>
        <xdr:cNvPr id="17" name="Chart 16">
          <a:extLst>
            <a:ext uri="{FF2B5EF4-FFF2-40B4-BE49-F238E27FC236}">
              <a16:creationId xmlns:a16="http://schemas.microsoft.com/office/drawing/2014/main" id="{D7757117-637D-4723-A2BB-E407BA3D4A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0</xdr:colOff>
      <xdr:row>20</xdr:row>
      <xdr:rowOff>161925</xdr:rowOff>
    </xdr:from>
    <xdr:to>
      <xdr:col>25</xdr:col>
      <xdr:colOff>523875</xdr:colOff>
      <xdr:row>26</xdr:row>
      <xdr:rowOff>28575</xdr:rowOff>
    </xdr:to>
    <xdr:sp macro="" textlink="'Chart Data'!H39">
      <xdr:nvSpPr>
        <xdr:cNvPr id="18" name="Rectangle: Rounded Corners 17">
          <a:extLst>
            <a:ext uri="{FF2B5EF4-FFF2-40B4-BE49-F238E27FC236}">
              <a16:creationId xmlns:a16="http://schemas.microsoft.com/office/drawing/2014/main" id="{DBC56A49-C3A7-4C73-B914-0D408E5D0231}"/>
            </a:ext>
          </a:extLst>
        </xdr:cNvPr>
        <xdr:cNvSpPr/>
      </xdr:nvSpPr>
      <xdr:spPr>
        <a:xfrm>
          <a:off x="13411200" y="3971925"/>
          <a:ext cx="2352675" cy="1009650"/>
        </a:xfrm>
        <a:prstGeom prst="roundRect">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fld id="{B44AED65-05B5-401D-9BAD-D1E8503E0E55}" type="TxLink">
            <a:rPr lang="en-US" sz="1500" b="1" i="0" u="none" strike="noStrike">
              <a:solidFill>
                <a:srgbClr val="000000"/>
              </a:solidFill>
              <a:latin typeface="Calibri"/>
              <a:cs typeface="Calibri"/>
            </a:rPr>
            <a:pPr algn="ctr"/>
            <a:t>Colorbuds</a:t>
          </a:fld>
          <a:endParaRPr lang="en-CA" sz="1500" b="1"/>
        </a:p>
      </xdr:txBody>
    </xdr:sp>
    <xdr:clientData/>
  </xdr:twoCellAnchor>
  <xdr:twoCellAnchor>
    <xdr:from>
      <xdr:col>17</xdr:col>
      <xdr:colOff>142875</xdr:colOff>
      <xdr:row>20</xdr:row>
      <xdr:rowOff>171450</xdr:rowOff>
    </xdr:from>
    <xdr:to>
      <xdr:col>21</xdr:col>
      <xdr:colOff>57150</xdr:colOff>
      <xdr:row>26</xdr:row>
      <xdr:rowOff>38100</xdr:rowOff>
    </xdr:to>
    <xdr:sp macro="" textlink="'Chart Data'!K39">
      <xdr:nvSpPr>
        <xdr:cNvPr id="19" name="Rectangle: Rounded Corners 18">
          <a:extLst>
            <a:ext uri="{FF2B5EF4-FFF2-40B4-BE49-F238E27FC236}">
              <a16:creationId xmlns:a16="http://schemas.microsoft.com/office/drawing/2014/main" id="{29216AB4-0737-4B10-98DE-4C703FAA96DB}"/>
            </a:ext>
          </a:extLst>
        </xdr:cNvPr>
        <xdr:cNvSpPr/>
      </xdr:nvSpPr>
      <xdr:spPr>
        <a:xfrm>
          <a:off x="10506075" y="3981450"/>
          <a:ext cx="2352675" cy="1009650"/>
        </a:xfrm>
        <a:prstGeom prst="roundRect">
          <a:avLst/>
        </a:prstGeom>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fld id="{1ED31854-09E9-482E-8603-4F228DC8AEEB}" type="TxLink">
            <a:rPr lang="en-US" sz="1500" b="1" i="0" u="none" strike="noStrike">
              <a:solidFill>
                <a:srgbClr val="000000"/>
              </a:solidFill>
              <a:latin typeface="Calibri"/>
              <a:cs typeface="Calibri"/>
            </a:rPr>
            <a:pPr algn="ctr"/>
            <a:t>Lego Bricks</a:t>
          </a:fld>
          <a:endParaRPr lang="en-CA" sz="1500" b="1"/>
        </a:p>
      </xdr:txBody>
    </xdr:sp>
    <xdr:clientData/>
  </xdr:twoCellAnchor>
  <xdr:twoCellAnchor>
    <xdr:from>
      <xdr:col>5</xdr:col>
      <xdr:colOff>552450</xdr:colOff>
      <xdr:row>25</xdr:row>
      <xdr:rowOff>114300</xdr:rowOff>
    </xdr:from>
    <xdr:to>
      <xdr:col>7</xdr:col>
      <xdr:colOff>323850</xdr:colOff>
      <xdr:row>27</xdr:row>
      <xdr:rowOff>9525</xdr:rowOff>
    </xdr:to>
    <xdr:sp macro="" textlink="'Chart Data'!N32">
      <xdr:nvSpPr>
        <xdr:cNvPr id="22" name="Rectangle: Rounded Corners 21">
          <a:extLst>
            <a:ext uri="{FF2B5EF4-FFF2-40B4-BE49-F238E27FC236}">
              <a16:creationId xmlns:a16="http://schemas.microsoft.com/office/drawing/2014/main" id="{AC209FF8-2CE2-4F23-BBC6-72E56F39C7F1}"/>
            </a:ext>
          </a:extLst>
        </xdr:cNvPr>
        <xdr:cNvSpPr/>
      </xdr:nvSpPr>
      <xdr:spPr>
        <a:xfrm>
          <a:off x="3600450" y="4876800"/>
          <a:ext cx="990600" cy="276225"/>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fld id="{AE5F3B27-9AFD-4AD4-A998-08017509F156}" type="TxLink">
            <a:rPr lang="en-US" sz="1100" b="0" i="0" u="none" strike="noStrike">
              <a:solidFill>
                <a:srgbClr val="000000"/>
              </a:solidFill>
              <a:latin typeface="Calibri"/>
              <a:cs typeface="Calibri"/>
            </a:rPr>
            <a:pPr algn="ctr"/>
            <a:t>▲ 3.1 %</a:t>
          </a:fld>
          <a:endParaRPr lang="en-CA" sz="1100"/>
        </a:p>
      </xdr:txBody>
    </xdr:sp>
    <xdr:clientData/>
  </xdr:twoCellAnchor>
  <xdr:twoCellAnchor>
    <xdr:from>
      <xdr:col>4</xdr:col>
      <xdr:colOff>400050</xdr:colOff>
      <xdr:row>20</xdr:row>
      <xdr:rowOff>133350</xdr:rowOff>
    </xdr:from>
    <xdr:to>
      <xdr:col>9</xdr:col>
      <xdr:colOff>19050</xdr:colOff>
      <xdr:row>27</xdr:row>
      <xdr:rowOff>85725</xdr:rowOff>
    </xdr:to>
    <xdr:sp macro="" textlink="'Chart Data'!N31">
      <xdr:nvSpPr>
        <xdr:cNvPr id="23" name="Rectangle: Rounded Corners 22">
          <a:extLst>
            <a:ext uri="{FF2B5EF4-FFF2-40B4-BE49-F238E27FC236}">
              <a16:creationId xmlns:a16="http://schemas.microsoft.com/office/drawing/2014/main" id="{DDA8543A-4BC7-4046-9E65-1559F0D53749}"/>
            </a:ext>
          </a:extLst>
        </xdr:cNvPr>
        <xdr:cNvSpPr/>
      </xdr:nvSpPr>
      <xdr:spPr>
        <a:xfrm>
          <a:off x="2838450" y="3943350"/>
          <a:ext cx="2667000" cy="1285875"/>
        </a:xfrm>
        <a:prstGeom prst="roundRect">
          <a:avLst/>
        </a:prstGeom>
        <a:noFill/>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fld id="{8F5F6638-E662-4532-AC9D-DF81A36AF58F}" type="TxLink">
            <a:rPr lang="en-US" sz="1100" b="0" i="0" u="none" strike="noStrike">
              <a:solidFill>
                <a:srgbClr val="000000"/>
              </a:solidFill>
              <a:latin typeface="Calibri"/>
              <a:cs typeface="Calibri"/>
            </a:rPr>
            <a:pPr algn="ctr"/>
            <a:t> 41,830 </a:t>
          </a:fld>
          <a:endParaRPr lang="en-CA" sz="1100"/>
        </a:p>
      </xdr:txBody>
    </xdr:sp>
    <xdr:clientData/>
  </xdr:twoCellAnchor>
  <xdr:twoCellAnchor>
    <xdr:from>
      <xdr:col>4</xdr:col>
      <xdr:colOff>514350</xdr:colOff>
      <xdr:row>21</xdr:row>
      <xdr:rowOff>104774</xdr:rowOff>
    </xdr:from>
    <xdr:to>
      <xdr:col>8</xdr:col>
      <xdr:colOff>466726</xdr:colOff>
      <xdr:row>27</xdr:row>
      <xdr:rowOff>85723</xdr:rowOff>
    </xdr:to>
    <xdr:graphicFrame macro="">
      <xdr:nvGraphicFramePr>
        <xdr:cNvPr id="24" name="Chart 23">
          <a:extLst>
            <a:ext uri="{FF2B5EF4-FFF2-40B4-BE49-F238E27FC236}">
              <a16:creationId xmlns:a16="http://schemas.microsoft.com/office/drawing/2014/main" id="{51852CE4-415C-4620-B9E6-2A506BDAC2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219075</xdr:colOff>
      <xdr:row>5</xdr:row>
      <xdr:rowOff>123825</xdr:rowOff>
    </xdr:from>
    <xdr:to>
      <xdr:col>25</xdr:col>
      <xdr:colOff>523875</xdr:colOff>
      <xdr:row>16</xdr:row>
      <xdr:rowOff>161925</xdr:rowOff>
    </xdr:to>
    <mc:AlternateContent xmlns:mc="http://schemas.openxmlformats.org/markup-compatibility/2006">
      <mc:Choice xmlns:cx1="http://schemas.microsoft.com/office/drawing/2015/9/8/chartex" Requires="cx1">
        <xdr:graphicFrame macro="">
          <xdr:nvGraphicFramePr>
            <xdr:cNvPr id="25" name="Chart 24">
              <a:extLst>
                <a:ext uri="{FF2B5EF4-FFF2-40B4-BE49-F238E27FC236}">
                  <a16:creationId xmlns:a16="http://schemas.microsoft.com/office/drawing/2014/main" id="{D00DC14A-8D94-46FB-A47C-D89F33D56F7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0582275" y="1076325"/>
              <a:ext cx="5181600" cy="2133600"/>
            </a:xfrm>
            <a:prstGeom prst="rect">
              <a:avLst/>
            </a:prstGeom>
            <a:solidFill>
              <a:prstClr val="white"/>
            </a:solidFill>
            <a:ln w="1">
              <a:solidFill>
                <a:prstClr val="green"/>
              </a:solidFill>
            </a:ln>
          </xdr:spPr>
          <xdr:txBody>
            <a:bodyPr vertOverflow="clip" horzOverflow="clip"/>
            <a:lstStyle/>
            <a:p>
              <a:r>
                <a:rPr lang="en-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5</xdr:col>
      <xdr:colOff>493567</xdr:colOff>
      <xdr:row>18</xdr:row>
      <xdr:rowOff>144606</xdr:rowOff>
    </xdr:from>
    <xdr:to>
      <xdr:col>22</xdr:col>
      <xdr:colOff>597476</xdr:colOff>
      <xdr:row>34</xdr:row>
      <xdr:rowOff>66675</xdr:rowOff>
    </xdr:to>
    <xdr:graphicFrame macro="">
      <xdr:nvGraphicFramePr>
        <xdr:cNvPr id="26" name="Chart 25">
          <a:extLst>
            <a:ext uri="{FF2B5EF4-FFF2-40B4-BE49-F238E27FC236}">
              <a16:creationId xmlns:a16="http://schemas.microsoft.com/office/drawing/2014/main" id="{14A33309-4181-40B0-A3CC-ACC515B7D6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299757</xdr:colOff>
      <xdr:row>25</xdr:row>
      <xdr:rowOff>85725</xdr:rowOff>
    </xdr:from>
    <xdr:to>
      <xdr:col>3</xdr:col>
      <xdr:colOff>71157</xdr:colOff>
      <xdr:row>26</xdr:row>
      <xdr:rowOff>171450</xdr:rowOff>
    </xdr:to>
    <xdr:sp macro="" textlink="'Chart Data'!N23">
      <xdr:nvSpPr>
        <xdr:cNvPr id="27" name="Rectangle: Rounded Corners 26">
          <a:extLst>
            <a:ext uri="{FF2B5EF4-FFF2-40B4-BE49-F238E27FC236}">
              <a16:creationId xmlns:a16="http://schemas.microsoft.com/office/drawing/2014/main" id="{2C287A0F-E719-4456-96D9-A830FD90927F}"/>
            </a:ext>
          </a:extLst>
        </xdr:cNvPr>
        <xdr:cNvSpPr/>
      </xdr:nvSpPr>
      <xdr:spPr>
        <a:xfrm>
          <a:off x="909357" y="4848225"/>
          <a:ext cx="990600" cy="276225"/>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fld id="{2AB79E01-6ECF-4738-94AC-23AB1502B6B4}" type="TxLink">
            <a:rPr lang="en-US" sz="1100" b="0" i="0" u="none" strike="noStrike">
              <a:solidFill>
                <a:srgbClr val="000000"/>
              </a:solidFill>
              <a:latin typeface="Calibri"/>
              <a:cs typeface="Calibri"/>
            </a:rPr>
            <a:pPr algn="ctr"/>
            <a:t>▲ 3.1 %</a:t>
          </a:fld>
          <a:endParaRPr lang="en-CA" sz="1100"/>
        </a:p>
      </xdr:txBody>
    </xdr:sp>
    <xdr:clientData/>
  </xdr:twoCellAnchor>
  <xdr:twoCellAnchor>
    <xdr:from>
      <xdr:col>12</xdr:col>
      <xdr:colOff>19050</xdr:colOff>
      <xdr:row>24</xdr:row>
      <xdr:rowOff>22412</xdr:rowOff>
    </xdr:from>
    <xdr:to>
      <xdr:col>13</xdr:col>
      <xdr:colOff>395568</xdr:colOff>
      <xdr:row>25</xdr:row>
      <xdr:rowOff>108138</xdr:rowOff>
    </xdr:to>
    <xdr:sp macro="" textlink="">
      <xdr:nvSpPr>
        <xdr:cNvPr id="29" name="Rectangle: Rounded Corners 28">
          <a:extLst>
            <a:ext uri="{FF2B5EF4-FFF2-40B4-BE49-F238E27FC236}">
              <a16:creationId xmlns:a16="http://schemas.microsoft.com/office/drawing/2014/main" id="{ADE21926-F841-4E52-AE16-6419D70425BD}"/>
            </a:ext>
          </a:extLst>
        </xdr:cNvPr>
        <xdr:cNvSpPr/>
      </xdr:nvSpPr>
      <xdr:spPr>
        <a:xfrm>
          <a:off x="7334250" y="4594412"/>
          <a:ext cx="986118" cy="276226"/>
        </a:xfrm>
        <a:prstGeom prst="round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US" sz="1100" b="1" i="0" u="sng" strike="noStrike" baseline="0">
              <a:solidFill>
                <a:srgbClr val="000000"/>
              </a:solidFill>
              <a:latin typeface="Calibri"/>
              <a:cs typeface="Calibri"/>
            </a:rPr>
            <a:t>Sales : Sept</a:t>
          </a:r>
        </a:p>
      </xdr:txBody>
    </xdr:sp>
    <xdr:clientData/>
  </xdr:twoCellAnchor>
  <xdr:twoCellAnchor editAs="oneCell">
    <xdr:from>
      <xdr:col>4</xdr:col>
      <xdr:colOff>495300</xdr:colOff>
      <xdr:row>28</xdr:row>
      <xdr:rowOff>19051</xdr:rowOff>
    </xdr:from>
    <xdr:to>
      <xdr:col>8</xdr:col>
      <xdr:colOff>485776</xdr:colOff>
      <xdr:row>35</xdr:row>
      <xdr:rowOff>180975</xdr:rowOff>
    </xdr:to>
    <mc:AlternateContent xmlns:mc="http://schemas.openxmlformats.org/markup-compatibility/2006" xmlns:a14="http://schemas.microsoft.com/office/drawing/2010/main">
      <mc:Choice Requires="a14">
        <xdr:graphicFrame macro="">
          <xdr:nvGraphicFramePr>
            <xdr:cNvPr id="11" name="Store_Location">
              <a:extLst>
                <a:ext uri="{FF2B5EF4-FFF2-40B4-BE49-F238E27FC236}">
                  <a16:creationId xmlns:a16="http://schemas.microsoft.com/office/drawing/2014/main" id="{96F8A5A3-534E-4D6B-9755-74F4DB7376A6}"/>
                </a:ext>
              </a:extLst>
            </xdr:cNvPr>
            <xdr:cNvGraphicFramePr/>
          </xdr:nvGraphicFramePr>
          <xdr:xfrm>
            <a:off x="0" y="0"/>
            <a:ext cx="0" cy="0"/>
          </xdr:xfrm>
          <a:graphic>
            <a:graphicData uri="http://schemas.microsoft.com/office/drawing/2010/slicer">
              <sle:slicer xmlns:sle="http://schemas.microsoft.com/office/drawing/2010/slicer" name="Store_Location"/>
            </a:graphicData>
          </a:graphic>
        </xdr:graphicFrame>
      </mc:Choice>
      <mc:Fallback xmlns="">
        <xdr:sp macro="" textlink="">
          <xdr:nvSpPr>
            <xdr:cNvPr id="0" name=""/>
            <xdr:cNvSpPr>
              <a:spLocks noTextEdit="1"/>
            </xdr:cNvSpPr>
          </xdr:nvSpPr>
          <xdr:spPr>
            <a:xfrm>
              <a:off x="2933700" y="5353051"/>
              <a:ext cx="2428876" cy="1495424"/>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409574</xdr:colOff>
      <xdr:row>28</xdr:row>
      <xdr:rowOff>38100</xdr:rowOff>
    </xdr:from>
    <xdr:to>
      <xdr:col>16</xdr:col>
      <xdr:colOff>380999</xdr:colOff>
      <xdr:row>35</xdr:row>
      <xdr:rowOff>152400</xdr:rowOff>
    </xdr:to>
    <mc:AlternateContent xmlns:mc="http://schemas.openxmlformats.org/markup-compatibility/2006" xmlns:tsle="http://schemas.microsoft.com/office/drawing/2012/timeslicer">
      <mc:Choice Requires="tsle">
        <xdr:graphicFrame macro="">
          <xdr:nvGraphicFramePr>
            <xdr:cNvPr id="12" name="Date">
              <a:extLst>
                <a:ext uri="{FF2B5EF4-FFF2-40B4-BE49-F238E27FC236}">
                  <a16:creationId xmlns:a16="http://schemas.microsoft.com/office/drawing/2014/main" id="{1425A459-250E-4FBD-9EE0-08515A002905}"/>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5895974" y="5372100"/>
              <a:ext cx="4238625" cy="1447800"/>
            </a:xfrm>
            <a:prstGeom prst="rect">
              <a:avLst/>
            </a:prstGeom>
            <a:solidFill>
              <a:prstClr val="white"/>
            </a:solidFill>
            <a:ln w="1">
              <a:solidFill>
                <a:prstClr val="green"/>
              </a:solidFill>
            </a:ln>
          </xdr:spPr>
          <xdr:txBody>
            <a:bodyPr vertOverflow="clip" horzOverflow="clip"/>
            <a:lstStyle/>
            <a:p>
              <a:r>
                <a:rPr lang="en-CA" sz="1100"/>
                <a:t>Timeline: Works in Excel 2013 or higher. Do not move or resize.</a:t>
              </a:r>
            </a:p>
          </xdr:txBody>
        </xdr:sp>
      </mc:Fallback>
    </mc:AlternateContent>
    <xdr:clientData/>
  </xdr:twoCellAnchor>
  <xdr:twoCellAnchor editAs="oneCell">
    <xdr:from>
      <xdr:col>17</xdr:col>
      <xdr:colOff>57149</xdr:colOff>
      <xdr:row>28</xdr:row>
      <xdr:rowOff>28576</xdr:rowOff>
    </xdr:from>
    <xdr:to>
      <xdr:col>21</xdr:col>
      <xdr:colOff>238124</xdr:colOff>
      <xdr:row>35</xdr:row>
      <xdr:rowOff>161926</xdr:rowOff>
    </xdr:to>
    <mc:AlternateContent xmlns:mc="http://schemas.openxmlformats.org/markup-compatibility/2006" xmlns:a14="http://schemas.microsoft.com/office/drawing/2010/main">
      <mc:Choice Requires="a14">
        <xdr:graphicFrame macro="">
          <xdr:nvGraphicFramePr>
            <xdr:cNvPr id="20" name="Product_Category">
              <a:extLst>
                <a:ext uri="{FF2B5EF4-FFF2-40B4-BE49-F238E27FC236}">
                  <a16:creationId xmlns:a16="http://schemas.microsoft.com/office/drawing/2014/main" id="{C7624343-7038-49BC-8B2F-D89AD8A11633}"/>
                </a:ext>
              </a:extLst>
            </xdr:cNvPr>
            <xdr:cNvGraphicFramePr/>
          </xdr:nvGraphicFramePr>
          <xdr:xfrm>
            <a:off x="0" y="0"/>
            <a:ext cx="0" cy="0"/>
          </xdr:xfrm>
          <a:graphic>
            <a:graphicData uri="http://schemas.microsoft.com/office/drawing/2010/slicer">
              <sle:slicer xmlns:sle="http://schemas.microsoft.com/office/drawing/2010/slicer" name="Product_Category"/>
            </a:graphicData>
          </a:graphic>
        </xdr:graphicFrame>
      </mc:Choice>
      <mc:Fallback xmlns="">
        <xdr:sp macro="" textlink="">
          <xdr:nvSpPr>
            <xdr:cNvPr id="0" name=""/>
            <xdr:cNvSpPr>
              <a:spLocks noTextEdit="1"/>
            </xdr:cNvSpPr>
          </xdr:nvSpPr>
          <xdr:spPr>
            <a:xfrm>
              <a:off x="10420349" y="5362576"/>
              <a:ext cx="2619375" cy="146685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190500</xdr:colOff>
      <xdr:row>28</xdr:row>
      <xdr:rowOff>19050</xdr:rowOff>
    </xdr:from>
    <xdr:to>
      <xdr:col>4</xdr:col>
      <xdr:colOff>190500</xdr:colOff>
      <xdr:row>35</xdr:row>
      <xdr:rowOff>161925</xdr:rowOff>
    </xdr:to>
    <mc:AlternateContent xmlns:mc="http://schemas.openxmlformats.org/markup-compatibility/2006" xmlns:a14="http://schemas.microsoft.com/office/drawing/2010/main">
      <mc:Choice Requires="a14">
        <xdr:graphicFrame macro="">
          <xdr:nvGraphicFramePr>
            <xdr:cNvPr id="21" name="Store_City">
              <a:extLst>
                <a:ext uri="{FF2B5EF4-FFF2-40B4-BE49-F238E27FC236}">
                  <a16:creationId xmlns:a16="http://schemas.microsoft.com/office/drawing/2014/main" id="{D193DB6A-FCC4-45AC-AC5A-86599FD8F3D7}"/>
                </a:ext>
              </a:extLst>
            </xdr:cNvPr>
            <xdr:cNvGraphicFramePr/>
          </xdr:nvGraphicFramePr>
          <xdr:xfrm>
            <a:off x="0" y="0"/>
            <a:ext cx="0" cy="0"/>
          </xdr:xfrm>
          <a:graphic>
            <a:graphicData uri="http://schemas.microsoft.com/office/drawing/2010/slicer">
              <sle:slicer xmlns:sle="http://schemas.microsoft.com/office/drawing/2010/slicer" name="Store_City"/>
            </a:graphicData>
          </a:graphic>
        </xdr:graphicFrame>
      </mc:Choice>
      <mc:Fallback xmlns="">
        <xdr:sp macro="" textlink="">
          <xdr:nvSpPr>
            <xdr:cNvPr id="0" name=""/>
            <xdr:cNvSpPr>
              <a:spLocks noTextEdit="1"/>
            </xdr:cNvSpPr>
          </xdr:nvSpPr>
          <xdr:spPr>
            <a:xfrm>
              <a:off x="190500" y="5353050"/>
              <a:ext cx="2438400" cy="147637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533400</xdr:colOff>
      <xdr:row>28</xdr:row>
      <xdr:rowOff>47625</xdr:rowOff>
    </xdr:from>
    <xdr:to>
      <xdr:col>26</xdr:col>
      <xdr:colOff>114300</xdr:colOff>
      <xdr:row>35</xdr:row>
      <xdr:rowOff>152400</xdr:rowOff>
    </xdr:to>
    <mc:AlternateContent xmlns:mc="http://schemas.openxmlformats.org/markup-compatibility/2006" xmlns:a14="http://schemas.microsoft.com/office/drawing/2010/main">
      <mc:Choice Requires="a14">
        <xdr:graphicFrame macro="">
          <xdr:nvGraphicFramePr>
            <xdr:cNvPr id="28" name="Product_Name">
              <a:extLst>
                <a:ext uri="{FF2B5EF4-FFF2-40B4-BE49-F238E27FC236}">
                  <a16:creationId xmlns:a16="http://schemas.microsoft.com/office/drawing/2014/main" id="{F259620F-4448-49B2-917A-EC3CBB419C8F}"/>
                </a:ext>
              </a:extLst>
            </xdr:cNvPr>
            <xdr:cNvGraphicFramePr/>
          </xdr:nvGraphicFramePr>
          <xdr:xfrm>
            <a:off x="0" y="0"/>
            <a:ext cx="0" cy="0"/>
          </xdr:xfrm>
          <a:graphic>
            <a:graphicData uri="http://schemas.microsoft.com/office/drawing/2010/slicer">
              <sle:slicer xmlns:sle="http://schemas.microsoft.com/office/drawing/2010/slicer" name="Product_Name"/>
            </a:graphicData>
          </a:graphic>
        </xdr:graphicFrame>
      </mc:Choice>
      <mc:Fallback xmlns="">
        <xdr:sp macro="" textlink="">
          <xdr:nvSpPr>
            <xdr:cNvPr id="0" name=""/>
            <xdr:cNvSpPr>
              <a:spLocks noTextEdit="1"/>
            </xdr:cNvSpPr>
          </xdr:nvSpPr>
          <xdr:spPr>
            <a:xfrm>
              <a:off x="13335000" y="5381625"/>
              <a:ext cx="2628900" cy="1438275"/>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28575</xdr:colOff>
      <xdr:row>0</xdr:row>
      <xdr:rowOff>0</xdr:rowOff>
    </xdr:from>
    <xdr:to>
      <xdr:col>22</xdr:col>
      <xdr:colOff>85725</xdr:colOff>
      <xdr:row>3</xdr:row>
      <xdr:rowOff>95250</xdr:rowOff>
    </xdr:to>
    <xdr:pic>
      <xdr:nvPicPr>
        <xdr:cNvPr id="31" name="Graphic 30" descr="Presentation with bar chart with solid fill">
          <a:extLst>
            <a:ext uri="{FF2B5EF4-FFF2-40B4-BE49-F238E27FC236}">
              <a16:creationId xmlns:a16="http://schemas.microsoft.com/office/drawing/2014/main" id="{1DD8D5F8-1F7C-4D17-98E3-FF83ED55E53E}"/>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2830175" y="0"/>
          <a:ext cx="666750" cy="666750"/>
        </a:xfrm>
        <a:prstGeom prst="rect">
          <a:avLst/>
        </a:prstGeom>
      </xdr:spPr>
    </xdr:pic>
    <xdr:clientData/>
  </xdr:twoCellAnchor>
</xdr:wsDr>
</file>

<file path=xl/drawings/drawing2.xml><?xml version="1.0" encoding="utf-8"?>
<c:userShapes xmlns:c="http://schemas.openxmlformats.org/drawingml/2006/chart">
  <cdr:relSizeAnchor xmlns:cdr="http://schemas.openxmlformats.org/drawingml/2006/chartDrawing">
    <cdr:from>
      <cdr:x>0.36368</cdr:x>
      <cdr:y>0.45186</cdr:y>
    </cdr:from>
    <cdr:to>
      <cdr:x>0.45819</cdr:x>
      <cdr:y>0.52817</cdr:y>
    </cdr:to>
    <cdr:sp macro="" textlink="'Chart Data'!$T$41">
      <cdr:nvSpPr>
        <cdr:cNvPr id="3" name="Rectangle: Rounded Corners 2">
          <a:extLst xmlns:a="http://schemas.openxmlformats.org/drawingml/2006/main">
            <a:ext uri="{FF2B5EF4-FFF2-40B4-BE49-F238E27FC236}">
              <a16:creationId xmlns:a16="http://schemas.microsoft.com/office/drawing/2014/main" id="{AC209FF8-2CE2-4F23-BBC6-72E56F39C7F1}"/>
            </a:ext>
          </a:extLst>
        </cdr:cNvPr>
        <cdr:cNvSpPr/>
      </cdr:nvSpPr>
      <cdr:spPr>
        <a:xfrm xmlns:a="http://schemas.openxmlformats.org/drawingml/2006/main">
          <a:off x="3806678" y="1342049"/>
          <a:ext cx="989246" cy="226646"/>
        </a:xfrm>
        <a:prstGeom xmlns:a="http://schemas.openxmlformats.org/drawingml/2006/main" prst="roundRect">
          <a:avLst/>
        </a:prstGeom>
      </cdr:spPr>
      <cdr:style>
        <a:lnRef xmlns:a="http://schemas.openxmlformats.org/drawingml/2006/main" idx="2">
          <a:schemeClr val="accent6"/>
        </a:lnRef>
        <a:fillRef xmlns:a="http://schemas.openxmlformats.org/drawingml/2006/main" idx="1">
          <a:schemeClr val="lt1"/>
        </a:fillRef>
        <a:effectRef xmlns:a="http://schemas.openxmlformats.org/drawingml/2006/main" idx="0">
          <a:schemeClr val="accent6"/>
        </a:effectRef>
        <a:fontRef xmlns:a="http://schemas.openxmlformats.org/drawingml/2006/main" idx="minor">
          <a:schemeClr val="dk1"/>
        </a:fontRef>
      </cdr:style>
      <cdr:txBody>
        <a:bodyPr xmlns:a="http://schemas.openxmlformats.org/drawingml/2006/main" rtlCol="0" anchor="ct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ctr"/>
          <a:fld id="{8EE42EE7-4B86-4634-A222-7D46B6AE696E}" type="TxLink">
            <a:rPr lang="en-US" sz="1100" b="1" i="0" u="none" strike="noStrike">
              <a:solidFill>
                <a:schemeClr val="accent6">
                  <a:lumMod val="50000"/>
                </a:schemeClr>
              </a:solidFill>
              <a:latin typeface="Calibri"/>
              <a:cs typeface="Calibri"/>
            </a:rPr>
            <a:pPr algn="ctr"/>
            <a:t> $658,194.48 </a:t>
          </a:fld>
          <a:endParaRPr lang="en-CA" sz="1100" b="1">
            <a:solidFill>
              <a:schemeClr val="accent6">
                <a:lumMod val="50000"/>
              </a:schemeClr>
            </a:solidFill>
          </a:endParaRPr>
        </a:p>
      </cdr:txBody>
    </cdr:sp>
  </cdr:relSizeAnchor>
</c:userShape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2361113" createdVersion="5" refreshedVersion="7" minRefreshableVersion="3" recordCount="0" supportSubquery="1" supportAdvancedDrill="1" xr:uid="{ED150D64-DFF0-402F-B1ED-C5B3D855FDE1}">
  <cacheSource type="external" connectionId="6"/>
  <cacheFields count="5">
    <cacheField name="[Measures].[Total Revenue]" caption="Total Revenue" numFmtId="0" hierarchy="37" level="32767"/>
    <cacheField name="[toys_calendar].[Date Hierarchy].[Year]" caption="Year" numFmtId="0" hierarchy="2" level="1">
      <sharedItems containsSemiMixedTypes="0" containsString="0" containsNumber="1" containsInteger="1" minValue="2017" maxValue="2018" count="2">
        <n v="2017"/>
        <n v="2018"/>
      </sharedItems>
      <extLst>
        <ext xmlns:x15="http://schemas.microsoft.com/office/spreadsheetml/2010/11/main" uri="{4F2E5C28-24EA-4eb8-9CBF-B6C8F9C3D259}">
          <x15:cachedUniqueNames>
            <x15:cachedUniqueName index="0" name="[toys_calendar].[Date Hierarchy].[Year].&amp;[2017]"/>
            <x15:cachedUniqueName index="1" name="[toys_calendar].[Date Hierarchy].[Year].&amp;[2018]"/>
          </x15:cachedUniqueNames>
        </ext>
      </extLst>
    </cacheField>
    <cacheField name="[toys_calendar].[Date Hierarchy].[Month]" caption="Month" numFmtId="0" hierarchy="2" level="2">
      <sharedItems count="21">
        <s v="January"/>
        <s v="February"/>
        <s v="March"/>
        <s v="April"/>
        <s v="May"/>
        <s v="June"/>
        <s v="July"/>
        <s v="August"/>
        <s v="September"/>
        <s v="October"/>
        <s v="November"/>
        <s v="December"/>
        <s v="January"/>
        <s v="February"/>
        <s v="March"/>
        <s v="April"/>
        <s v="May"/>
        <s v="June"/>
        <s v="July"/>
        <s v="August"/>
        <s v="September"/>
      </sharedItems>
      <extLst>
        <ext xmlns:x15="http://schemas.microsoft.com/office/spreadsheetml/2010/11/main" uri="{4F2E5C28-24EA-4eb8-9CBF-B6C8F9C3D259}">
          <x15:cachedUniqueNames>
            <x15:cachedUniqueName index="0" name="[toys_calendar].[Date Hierarchy].[Year].&amp;[2017].&amp;[January]"/>
            <x15:cachedUniqueName index="1" name="[toys_calendar].[Date Hierarchy].[Year].&amp;[2017].&amp;[February]"/>
            <x15:cachedUniqueName index="2" name="[toys_calendar].[Date Hierarchy].[Year].&amp;[2017].&amp;[March]"/>
            <x15:cachedUniqueName index="3" name="[toys_calendar].[Date Hierarchy].[Year].&amp;[2017].&amp;[April]"/>
            <x15:cachedUniqueName index="4" name="[toys_calendar].[Date Hierarchy].[Year].&amp;[2017].&amp;[May]"/>
            <x15:cachedUniqueName index="5" name="[toys_calendar].[Date Hierarchy].[Year].&amp;[2017].&amp;[June]"/>
            <x15:cachedUniqueName index="6" name="[toys_calendar].[Date Hierarchy].[Year].&amp;[2017].&amp;[July]"/>
            <x15:cachedUniqueName index="7" name="[toys_calendar].[Date Hierarchy].[Year].&amp;[2017].&amp;[August]"/>
            <x15:cachedUniqueName index="8" name="[toys_calendar].[Date Hierarchy].[Year].&amp;[2017].&amp;[September]"/>
            <x15:cachedUniqueName index="9" name="[toys_calendar].[Date Hierarchy].[Year].&amp;[2017].&amp;[October]"/>
            <x15:cachedUniqueName index="10" name="[toys_calendar].[Date Hierarchy].[Year].&amp;[2017].&amp;[November]"/>
            <x15:cachedUniqueName index="11" name="[toys_calendar].[Date Hierarchy].[Year].&amp;[2017].&amp;[December]"/>
            <x15:cachedUniqueName index="12" name="[toys_calendar].[Date Hierarchy].[Year].&amp;[2018].&amp;[January]"/>
            <x15:cachedUniqueName index="13" name="[toys_calendar].[Date Hierarchy].[Year].&amp;[2018].&amp;[February]"/>
            <x15:cachedUniqueName index="14" name="[toys_calendar].[Date Hierarchy].[Year].&amp;[2018].&amp;[March]"/>
            <x15:cachedUniqueName index="15" name="[toys_calendar].[Date Hierarchy].[Year].&amp;[2018].&amp;[April]"/>
            <x15:cachedUniqueName index="16" name="[toys_calendar].[Date Hierarchy].[Year].&amp;[2018].&amp;[May]"/>
            <x15:cachedUniqueName index="17" name="[toys_calendar].[Date Hierarchy].[Year].&amp;[2018].&amp;[June]"/>
            <x15:cachedUniqueName index="18" name="[toys_calendar].[Date Hierarchy].[Year].&amp;[2018].&amp;[July]"/>
            <x15:cachedUniqueName index="19" name="[toys_calendar].[Date Hierarchy].[Year].&amp;[2018].&amp;[August]"/>
            <x15:cachedUniqueName index="20" name="[toys_calendar].[Date Hierarchy].[Year].&amp;[2018].&amp;[September]"/>
          </x15:cachedUniqueNames>
        </ext>
      </extLst>
    </cacheField>
    <cacheField name="[toys_calendar].[Date Hierarchy].[DateColumn]" caption="DateColumn" numFmtId="0" hierarchy="2" level="3">
      <sharedItems containsSemiMixedTypes="0" containsNonDate="0" containsString="0"/>
    </cacheField>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0" memberValueDatatype="20" unbalanced="0"/>
    <cacheHierarchy uniqueName="[toys_calendar].[Date Hierarchy]" caption="Date Hierarchy" time="1" defaultMemberUniqueName="[toys_calendar].[Date Hierarchy].[All]" allUniqueName="[toys_calendar].[Date Hierarchy].[All]" dimensionUniqueName="[toys_calendar]" displayFolder="" count="4" unbalanced="0">
      <fieldsUsage count="4">
        <fieldUsage x="-1"/>
        <fieldUsage x="1"/>
        <fieldUsage x="2"/>
        <fieldUsage x="3"/>
      </fieldsUsage>
    </cacheHierarchy>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4"/>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oneField="1">
      <fieldsUsage count="1">
        <fieldUsage x="0"/>
      </fieldsUsage>
    </cacheHierarchy>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6875001" createdVersion="5" refreshedVersion="7" minRefreshableVersion="3" recordCount="0" supportSubquery="1" supportAdvancedDrill="1" xr:uid="{395535BD-D24A-4451-A2C3-02CB08E1B885}">
  <cacheSource type="external" connectionId="6"/>
  <cacheFields count="3">
    <cacheField name="[Measures].[Gross Profit Margin]" caption="Gross Profit Margin" numFmtId="0" hierarchy="34" level="32767"/>
    <cacheField name="[toys_products].[Product_Category].[Product_Category]" caption="Product_Category" numFmtId="0" hierarchy="17" level="1">
      <sharedItems count="5">
        <s v="Art &amp; Crafts"/>
        <s v="Electronics"/>
        <s v="Games"/>
        <s v="Sports &amp; Outdoors"/>
        <s v="Toys"/>
      </sharedItems>
    </cacheField>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0" memberValueDatatype="20" unbalanced="0"/>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fieldsUsage count="2">
        <fieldUsage x="-1"/>
        <fieldUsage x="1"/>
      </fieldsUsage>
    </cacheHierarchy>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2"/>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oneField="1">
      <fieldsUsage count="1">
        <fieldUsage x="0"/>
      </fieldsUsage>
    </cacheHierarchy>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7337963" createdVersion="5" refreshedVersion="7" minRefreshableVersion="3" recordCount="0" supportSubquery="1" supportAdvancedDrill="1" xr:uid="{B8BDEF03-120D-4235-ABB1-EF5406341A84}">
  <cacheSource type="external" connectionId="6"/>
  <cacheFields count="4">
    <cacheField name="[Measures].[Total Orders]" caption="Total Orders" numFmtId="0" hierarchy="35" level="32767"/>
    <cacheField name="[toys_calendar].[Year].[Year]" caption="Year" numFmtId="0" hierarchy="1" level="1">
      <sharedItems containsSemiMixedTypes="0" containsString="0" containsNumber="1" containsInteger="1" minValue="2017" maxValue="2018" count="2">
        <n v="2017"/>
        <n v="2018"/>
      </sharedItems>
      <extLst>
        <ext xmlns:x15="http://schemas.microsoft.com/office/spreadsheetml/2010/11/main" uri="{4F2E5C28-24EA-4eb8-9CBF-B6C8F9C3D259}">
          <x15:cachedUniqueNames>
            <x15:cachedUniqueName index="0" name="[toys_calendar].[Year].&amp;[2017]"/>
            <x15:cachedUniqueName index="1" name="[toys_calendar].[Year].&amp;[2018]"/>
          </x15:cachedUniqueNames>
        </ext>
      </extLst>
    </cacheField>
    <cacheField name="[toys_calendar].[Month].[Month]" caption="Month" numFmtId="0" hierarchy="4" level="1">
      <sharedItems containsNonDate="0" count="9">
        <s v="January"/>
        <s v="February"/>
        <s v="March"/>
        <s v="April"/>
        <s v="May"/>
        <s v="June"/>
        <s v="July"/>
        <s v="August"/>
        <s v="September"/>
      </sharedItems>
    </cacheField>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2" memberValueDatatype="20" unbalanced="0">
      <fieldsUsage count="2">
        <fieldUsage x="-1"/>
        <fieldUsage x="1"/>
      </fieldsUsage>
    </cacheHierarchy>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2" memberValueDatatype="130" unbalanced="0">
      <fieldsUsage count="2">
        <fieldUsage x="-1"/>
        <fieldUsage x="2"/>
      </fieldsUsage>
    </cacheHierarchy>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3"/>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oneField="1">
      <fieldsUsage count="1">
        <fieldUsage x="0"/>
      </fieldsUsage>
    </cacheHierarchy>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7800925" createdVersion="5" refreshedVersion="7" minRefreshableVersion="3" recordCount="0" supportSubquery="1" supportAdvancedDrill="1" xr:uid="{501BAA98-0089-4F66-A795-6C89FDF0DE26}">
  <cacheSource type="external" connectionId="6"/>
  <cacheFields count="5">
    <cacheField name="[Measures].[Total Profit]" caption="Total Profit" numFmtId="0" hierarchy="31" level="32767"/>
    <cacheField name="[toys_calendar].[MMM-YYYY].[MMM-YYYY]" caption="MMM-YYYY" numFmtId="0" hierarchy="5" level="1">
      <sharedItems count="1">
        <s v="Sep-2018"/>
      </sharedItems>
    </cacheField>
    <cacheField name="[toys_calendar].[Current Year Month].[Current Year Month]" caption="Current Year Month" numFmtId="0" hierarchy="10" level="1">
      <sharedItems containsSemiMixedTypes="0" containsNonDate="0" containsString="0"/>
    </cacheField>
    <cacheField name="[Measures].[Previous Month Profit]" caption="Previous Month Profit" numFmtId="0" hierarchy="36" level="32767"/>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0" memberValueDatatype="20" unbalanced="0"/>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2" memberValueDatatype="130" unbalanced="0">
      <fieldsUsage count="2">
        <fieldUsage x="-1"/>
        <fieldUsage x="1"/>
      </fieldsUsage>
    </cacheHierarchy>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2" memberValueDatatype="130" unbalanced="0">
      <fieldsUsage count="2">
        <fieldUsage x="-1"/>
        <fieldUsage x="2"/>
      </fieldsUsage>
    </cacheHierarchy>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4"/>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oneField="1">
      <fieldsUsage count="1">
        <fieldUsage x="0"/>
      </fieldsUsage>
    </cacheHierarchy>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oneField="1">
      <fieldsUsage count="1">
        <fieldUsage x="3"/>
      </fieldsUsage>
    </cacheHierarchy>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8263887" createdVersion="5" refreshedVersion="7" minRefreshableVersion="3" recordCount="0" supportSubquery="1" supportAdvancedDrill="1" xr:uid="{A7968565-62C9-49E8-9DBF-1E6C6AE648B2}">
  <cacheSource type="external" connectionId="6"/>
  <cacheFields count="4">
    <cacheField name="[Measures].[Total Profit]" caption="Total Profit" numFmtId="0" hierarchy="31" level="32767"/>
    <cacheField name="[toys_stores].[Store_Location].[Store_Location]" caption="Store_Location" numFmtId="0" hierarchy="28" level="1">
      <sharedItems count="4">
        <s v="Airport"/>
        <s v="Commercial"/>
        <s v="Downtown"/>
        <s v="Residential"/>
      </sharedItems>
    </cacheField>
    <cacheField name="[toys_calendar].[Year].[Year]" caption="Year" numFmtId="0" hierarchy="1" level="1">
      <sharedItems containsSemiMixedTypes="0" containsString="0" containsNumber="1" containsInteger="1" minValue="2017" maxValue="2018" count="2">
        <n v="2017"/>
        <n v="2018"/>
      </sharedItems>
      <extLst>
        <ext xmlns:x15="http://schemas.microsoft.com/office/spreadsheetml/2010/11/main" uri="{4F2E5C28-24EA-4eb8-9CBF-B6C8F9C3D259}">
          <x15:cachedUniqueNames>
            <x15:cachedUniqueName index="0" name="[toys_calendar].[Year].&amp;[2017]"/>
            <x15:cachedUniqueName index="1" name="[toys_calendar].[Year].&amp;[2018]"/>
          </x15:cachedUniqueNames>
        </ext>
      </extLst>
    </cacheField>
    <cacheField name="[toys_calendar].[Month Number].[Month Number]" caption="Month Number" numFmtId="0" hierarchy="3"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2" memberValueDatatype="20" unbalanced="0">
      <fieldsUsage count="2">
        <fieldUsage x="-1"/>
        <fieldUsage x="2"/>
      </fieldsUsage>
    </cacheHierarchy>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2" memberValueDatatype="20" unbalanced="0">
      <fieldsUsage count="2">
        <fieldUsage x="-1"/>
        <fieldUsage x="3"/>
      </fieldsUsage>
    </cacheHierarchy>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1"/>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oneField="1">
      <fieldsUsage count="1">
        <fieldUsage x="0"/>
      </fieldsUsage>
    </cacheHierarchy>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8958333" createdVersion="5" refreshedVersion="7" minRefreshableVersion="3" recordCount="0" supportSubquery="1" supportAdvancedDrill="1" xr:uid="{FAE7D431-ABC4-4F25-BFDA-EF187FD8801F}">
  <cacheSource type="external" connectionId="6"/>
  <cacheFields count="3">
    <cacheField name="[toys_products].[Product_Name].[Product_Name]" caption="Product_Name" numFmtId="0" hierarchy="16" level="1">
      <sharedItems count="35">
        <s v="Action Figure"/>
        <s v="Animal Figures"/>
        <s v="Barrel O' Slime"/>
        <s v="Chutes &amp; Ladders"/>
        <s v="Classic Dominoes"/>
        <s v="Colorbuds"/>
        <s v="Dart Gun"/>
        <s v="Deck Of Cards"/>
        <s v="Dino Egg"/>
        <s v="Dinosaur Figures"/>
        <s v="Etch A Sketch"/>
        <s v="Foam Disk Launcher"/>
        <s v="Gamer Headphones"/>
        <s v="Glass Marbles"/>
        <s v="Hot Wheels 5-Pack"/>
        <s v="Jenga"/>
        <s v="Kids Makeup Kit"/>
        <s v="Lego Bricks"/>
        <s v="Magic Sand"/>
        <s v="Mini Basketball Hoop"/>
        <s v="Mini Ping Pong Set"/>
        <s v="Monopoly"/>
        <s v="Mr. Potatohead"/>
        <s v="Nerf Gun"/>
        <s v="PlayDoh Can"/>
        <s v="PlayDoh Playset"/>
        <s v="PlayDoh Toolkit"/>
        <s v="Playfoam"/>
        <s v="Plush Pony"/>
        <s v="Rubik's Cube"/>
        <s v="Splash Balls"/>
        <s v="Supersoaker Water Gun"/>
        <s v="Teddy Bear"/>
        <s v="Toy Robot"/>
        <s v="Uno Card Game"/>
      </sharedItems>
    </cacheField>
    <cacheField name="[Measures].[Total Orders]" caption="Total Orders" numFmtId="0" hierarchy="35" level="32767"/>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0" memberValueDatatype="20" unbalanced="0"/>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fieldsUsage count="2">
        <fieldUsage x="-1"/>
        <fieldUsage x="0"/>
      </fieldsUsage>
    </cacheHierarchy>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2"/>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oneField="1">
      <fieldsUsage count="1">
        <fieldUsage x="1"/>
      </fieldsUsage>
    </cacheHierarchy>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694641203707" createdVersion="3" refreshedVersion="7" minRefreshableVersion="3" recordCount="0" supportSubquery="1" supportAdvancedDrill="1" xr:uid="{95BB2665-F494-4689-B39F-EF77E53FF64E}">
  <cacheSource type="external" connectionId="6">
    <extLst>
      <ext xmlns:x14="http://schemas.microsoft.com/office/spreadsheetml/2009/9/main" uri="{F057638F-6D5F-4e77-A914-E7F072B9BCA8}">
        <x14:sourceConnection name="ThisWorkbookDataModel"/>
      </ext>
    </extLst>
  </cacheSource>
  <cacheFields count="0"/>
  <cacheHierarchies count="47">
    <cacheHierarchy uniqueName="[Measures]" caption="Measures" attribute="1" keyAttribute="1" defaultMemberUniqueName="[Measures].[__No measures defined]" dimensionUniqueName="[Measures]" displayFolder="" measures="1" count="1" memberValueDatatype="130" unbalanced="0"/>
    <cacheHierarchy uniqueName="[toys_calendar].[Date]" caption="Date" attribute="1" time="1" keyAttribute="1" defaultMemberUniqueName="[toys_calendar].[Date].[All]" allUniqueName="[toys_calendar].[Date].[All]" dimensionUniqueName="[toys_calendar]" displayFolder="" count="2" memberValueDatatype="7" unbalanced="0"/>
    <cacheHierarchy uniqueName="[toys_calendar].[Year]" caption="Year" attribute="1" time="1" defaultMemberUniqueName="[toys_calendar].[Year].[All]" allUniqueName="[toys_calendar].[Year].[All]" dimensionUniqueName="[toys_calendar]" displayFolder="" count="2" memberValueDatatype="20" unbalanced="0"/>
    <cacheHierarchy uniqueName="[toys_calendar].[Date Hierarchy]" caption="Date Hierarchy" time="1" defaultMemberUniqueName="[toys_calendar].[Date Hierarchy].[All]" allUniqueName="[toys_calendar].[Date Hierarchy].[All]" dimensionUniqueName="[toys_calendar]" displayFolder="" count="4" unbalanced="0"/>
    <cacheHierarchy uniqueName="[toys_calendar].[Month Number]" caption="Month Number" attribute="1" time="1" defaultMemberUniqueName="[toys_calendar].[Month Number].[All]" allUniqueName="[toys_calendar].[Month Number].[All]" dimensionUniqueName="[toys_calendar]" displayFolder="" count="2" memberValueDatatype="20" unbalanced="0"/>
    <cacheHierarchy uniqueName="[toys_calendar].[Month]" caption="Month" attribute="1" time="1" defaultMemberUniqueName="[toys_calendar].[Month].[All]" allUniqueName="[toys_calendar].[Month].[All]" dimensionUniqueName="[toys_calendar]" displayFolder="" count="2" memberValueDatatype="130" unbalanced="0"/>
    <cacheHierarchy uniqueName="[toys_calendar].[MMM-YYYY]" caption="MMM-YYYY" attribute="1" time="1" defaultMemberUniqueName="[toys_calendar].[MMM-YYYY].[All]" allUniqueName="[toys_calendar].[MMM-YYYY].[All]" dimensionUniqueName="[toys_calendar]" displayFolder="" count="2"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2" memberValueDatatype="20" unbalanced="0"/>
    <cacheHierarchy uniqueName="[toys_calendar].[Day Of Week]" caption="Day Of Week" attribute="1" time="1" defaultMemberUniqueName="[toys_calendar].[Day Of Week].[All]" allUniqueName="[toys_calendar].[Day Of Week].[All]" dimensionUniqueName="[toys_calendar]" displayFolder="" count="2" memberValueDatatype="130" unbalanced="0"/>
    <cacheHierarchy uniqueName="[toys_calendar].[IsWorkingDayYN]" caption="IsWorkingDayYN" attribute="1" time="1" defaultMemberUniqueName="[toys_calendar].[IsWorkingDayYN].[All]" allUniqueName="[toys_calendar].[IsWorkingDayYN].[All]" dimensionUniqueName="[toys_calendar]" displayFolder="" count="2" memberValueDatatype="130" unbalanced="0"/>
    <cacheHierarchy uniqueName="[toys_calendar].[Year Month]" caption="Year Month" attribute="1" time="1" defaultMemberUniqueName="[toys_calendar].[Year Month].[All]" allUniqueName="[toys_calendar].[Year Month].[All]" dimensionUniqueName="[toys_calendar]" displayFolder="" count="2"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2"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2" memberValueDatatype="20" unbalanced="0"/>
    <cacheHierarchy uniqueName="[toys_inventory].[Store_ID]" caption="Store_ID" attribute="1" defaultMemberUniqueName="[toys_inventory].[Store_ID].[All]" allUniqueName="[toys_inventory].[Store_ID].[All]" dimensionUniqueName="[toys_inventory]" displayFolder="" count="2" memberValueDatatype="20" unbalanced="0"/>
    <cacheHierarchy uniqueName="[toys_inventory].[Product_ID]" caption="Product_ID" attribute="1" defaultMemberUniqueName="[toys_inventory].[Product_ID].[All]" allUniqueName="[toys_inventory].[Product_ID].[All]" dimensionUniqueName="[toys_inventory]" displayFolder="" count="2" memberValueDatatype="20" unbalanced="0"/>
    <cacheHierarchy uniqueName="[toys_inventory].[Stock_On_Hand]" caption="Stock_On_Hand" attribute="1" defaultMemberUniqueName="[toys_inventory].[Stock_On_Hand].[All]" allUniqueName="[toys_inventory].[Stock_On_Hand].[All]" dimensionUniqueName="[toys_inventory]" displayFolder="" count="2" memberValueDatatype="20" unbalanced="0"/>
    <cacheHierarchy uniqueName="[toys_products].[Product_ID]" caption="Product_ID" attribute="1" defaultMemberUniqueName="[toys_products].[Product_ID].[All]" allUniqueName="[toys_products].[Product_ID].[All]" dimensionUniqueName="[toys_products]" displayFolder="" count="2"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2" memberValueDatatype="6" unbalanced="0"/>
    <cacheHierarchy uniqueName="[toys_products].[Product_Price]" caption="Product_Price" attribute="1" defaultMemberUniqueName="[toys_products].[Product_Price].[All]" allUniqueName="[toys_products].[Product_Price].[All]" dimensionUniqueName="[toys_products]" displayFolder="" count="2" memberValueDatatype="6" unbalanced="0"/>
    <cacheHierarchy uniqueName="[toys_sales].[Sale_ID]" caption="Sale_ID" attribute="1" defaultMemberUniqueName="[toys_sales].[Sale_ID].[All]" allUniqueName="[toys_sales].[Sale_ID].[All]" dimensionUniqueName="[toys_sales]" displayFolder="" count="2" memberValueDatatype="20" unbalanced="0"/>
    <cacheHierarchy uniqueName="[toys_sales].[Date]" caption="Date" attribute="1" time="1" defaultMemberUniqueName="[toys_sales].[Date].[All]" allUniqueName="[toys_sales].[Date].[All]" dimensionUniqueName="[toys_sales]" displayFolder="" count="2" memberValueDatatype="7" unbalanced="0"/>
    <cacheHierarchy uniqueName="[toys_sales].[Store_ID]" caption="Store_ID" attribute="1" defaultMemberUniqueName="[toys_sales].[Store_ID].[All]" allUniqueName="[toys_sales].[Store_ID].[All]" dimensionUniqueName="[toys_sales]" displayFolder="" count="2" memberValueDatatype="20" unbalanced="0"/>
    <cacheHierarchy uniqueName="[toys_sales].[Product_ID]" caption="Product_ID" attribute="1" defaultMemberUniqueName="[toys_sales].[Product_ID].[All]" allUniqueName="[toys_sales].[Product_ID].[All]" dimensionUniqueName="[toys_sales]" displayFolder="" count="2" memberValueDatatype="20" unbalanced="0"/>
    <cacheHierarchy uniqueName="[toys_sales].[Units]" caption="Units" attribute="1" defaultMemberUniqueName="[toys_sales].[Units].[All]" allUniqueName="[toys_sales].[Units].[All]" dimensionUniqueName="[toys_sales]" displayFolder="" count="2" memberValueDatatype="20" unbalanced="0"/>
    <cacheHierarchy uniqueName="[toys_stores].[Store_ID]" caption="Store_ID" attribute="1" defaultMemberUniqueName="[toys_stores].[Store_ID].[All]" allUniqueName="[toys_stores].[Store_ID].[All]" dimensionUniqueName="[toys_stores]" displayFolder="" count="2" memberValueDatatype="20" unbalanced="0"/>
    <cacheHierarchy uniqueName="[toys_stores].[Store_Name]" caption="Store_Name" attribute="1" defaultMemberUniqueName="[toys_stores].[Store_Name].[All]" allUniqueName="[toys_stores].[Store_Name].[All]" dimensionUniqueName="[toys_stores]" displayFolder="" count="2"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cacheHierarchy uniqueName="[toys_stores].[Store_Open_Date]" caption="Store_Open_Date" attribute="1" time="1" defaultMemberUniqueName="[toys_stores].[Store_Open_Date].[All]" allUniqueName="[toys_stores].[Store_Open_Date].[All]" dimensionUniqueName="[toys_stores]" displayFolder="" count="2"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licerData="1" pivotCacheId="379362253"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695213888888" createdVersion="3" refreshedVersion="7" minRefreshableVersion="3" recordCount="0" supportSubquery="1" supportAdvancedDrill="1" xr:uid="{540D665A-69B0-47F7-AF91-3DCCD30FF92E}">
  <cacheSource type="external" connectionId="6">
    <extLst>
      <ext xmlns:x14="http://schemas.microsoft.com/office/spreadsheetml/2009/9/main" uri="{F057638F-6D5F-4e77-A914-E7F072B9BCA8}">
        <x14:sourceConnection name="ThisWorkbookDataModel"/>
      </ext>
    </extLst>
  </cacheSource>
  <cacheFields count="0"/>
  <cacheHierarchies count="47">
    <cacheHierarchy uniqueName="[Measures]" caption="Measures" attribute="1" keyAttribute="1" defaultMemberUniqueName="[Measures].[__No measures defined]" dimensionUniqueName="[Measures]" displayFolder="" measures="1" count="1" memberValueDatatype="130" unbalanced="0"/>
    <cacheHierarchy uniqueName="[toys_calendar].[Date]" caption="Date" attribute="1" time="1" keyAttribute="1" defaultMemberUniqueName="[toys_calendar].[Date].[All]" allUniqueName="[toys_calendar].[Date].[All]" dimensionUniqueName="[toys_calendar]" displayFolder="" count="2" memberValueDatatype="7" unbalanced="0"/>
    <cacheHierarchy uniqueName="[toys_calendar].[Year]" caption="Year" attribute="1" time="1" defaultMemberUniqueName="[toys_calendar].[Year].[All]" allUniqueName="[toys_calendar].[Year].[All]" dimensionUniqueName="[toys_calendar]" displayFolder="" count="2" memberValueDatatype="20" unbalanced="0"/>
    <cacheHierarchy uniqueName="[toys_calendar].[Date Hierarchy]" caption="Date Hierarchy" time="1" defaultMemberUniqueName="[toys_calendar].[Date Hierarchy].[All]" allUniqueName="[toys_calendar].[Date Hierarchy].[All]" dimensionUniqueName="[toys_calendar]" displayFolder="" count="4" unbalanced="0"/>
    <cacheHierarchy uniqueName="[toys_calendar].[Month Number]" caption="Month Number" attribute="1" time="1" defaultMemberUniqueName="[toys_calendar].[Month Number].[All]" allUniqueName="[toys_calendar].[Month Number].[All]" dimensionUniqueName="[toys_calendar]" displayFolder="" count="2" memberValueDatatype="20" unbalanced="0"/>
    <cacheHierarchy uniqueName="[toys_calendar].[Month]" caption="Month" attribute="1" time="1" defaultMemberUniqueName="[toys_calendar].[Month].[All]" allUniqueName="[toys_calendar].[Month].[All]" dimensionUniqueName="[toys_calendar]" displayFolder="" count="2" memberValueDatatype="130" unbalanced="0"/>
    <cacheHierarchy uniqueName="[toys_calendar].[MMM-YYYY]" caption="MMM-YYYY" attribute="1" time="1" defaultMemberUniqueName="[toys_calendar].[MMM-YYYY].[All]" allUniqueName="[toys_calendar].[MMM-YYYY].[All]" dimensionUniqueName="[toys_calendar]" displayFolder="" count="2"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2" memberValueDatatype="20" unbalanced="0"/>
    <cacheHierarchy uniqueName="[toys_calendar].[Day Of Week]" caption="Day Of Week" attribute="1" time="1" defaultMemberUniqueName="[toys_calendar].[Day Of Week].[All]" allUniqueName="[toys_calendar].[Day Of Week].[All]" dimensionUniqueName="[toys_calendar]" displayFolder="" count="2" memberValueDatatype="130" unbalanced="0"/>
    <cacheHierarchy uniqueName="[toys_calendar].[IsWorkingDayYN]" caption="IsWorkingDayYN" attribute="1" time="1" defaultMemberUniqueName="[toys_calendar].[IsWorkingDayYN].[All]" allUniqueName="[toys_calendar].[IsWorkingDayYN].[All]" dimensionUniqueName="[toys_calendar]" displayFolder="" count="2" memberValueDatatype="130" unbalanced="0"/>
    <cacheHierarchy uniqueName="[toys_calendar].[Year Month]" caption="Year Month" attribute="1" time="1" defaultMemberUniqueName="[toys_calendar].[Year Month].[All]" allUniqueName="[toys_calendar].[Year Month].[All]" dimensionUniqueName="[toys_calendar]" displayFolder="" count="2"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2"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2" memberValueDatatype="20" unbalanced="0"/>
    <cacheHierarchy uniqueName="[toys_inventory].[Store_ID]" caption="Store_ID" attribute="1" defaultMemberUniqueName="[toys_inventory].[Store_ID].[All]" allUniqueName="[toys_inventory].[Store_ID].[All]" dimensionUniqueName="[toys_inventory]" displayFolder="" count="2" memberValueDatatype="20" unbalanced="0"/>
    <cacheHierarchy uniqueName="[toys_inventory].[Product_ID]" caption="Product_ID" attribute="1" defaultMemberUniqueName="[toys_inventory].[Product_ID].[All]" allUniqueName="[toys_inventory].[Product_ID].[All]" dimensionUniqueName="[toys_inventory]" displayFolder="" count="2" memberValueDatatype="20" unbalanced="0"/>
    <cacheHierarchy uniqueName="[toys_inventory].[Stock_On_Hand]" caption="Stock_On_Hand" attribute="1" defaultMemberUniqueName="[toys_inventory].[Stock_On_Hand].[All]" allUniqueName="[toys_inventory].[Stock_On_Hand].[All]" dimensionUniqueName="[toys_inventory]" displayFolder="" count="2" memberValueDatatype="20" unbalanced="0"/>
    <cacheHierarchy uniqueName="[toys_products].[Product_ID]" caption="Product_ID" attribute="1" defaultMemberUniqueName="[toys_products].[Product_ID].[All]" allUniqueName="[toys_products].[Product_ID].[All]" dimensionUniqueName="[toys_products]" displayFolder="" count="2"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2" memberValueDatatype="6" unbalanced="0"/>
    <cacheHierarchy uniqueName="[toys_products].[Product_Price]" caption="Product_Price" attribute="1" defaultMemberUniqueName="[toys_products].[Product_Price].[All]" allUniqueName="[toys_products].[Product_Price].[All]" dimensionUniqueName="[toys_products]" displayFolder="" count="2" memberValueDatatype="6" unbalanced="0"/>
    <cacheHierarchy uniqueName="[toys_sales].[Sale_ID]" caption="Sale_ID" attribute="1" defaultMemberUniqueName="[toys_sales].[Sale_ID].[All]" allUniqueName="[toys_sales].[Sale_ID].[All]" dimensionUniqueName="[toys_sales]" displayFolder="" count="2" memberValueDatatype="20" unbalanced="0"/>
    <cacheHierarchy uniqueName="[toys_sales].[Date]" caption="Date" attribute="1" time="1" defaultMemberUniqueName="[toys_sales].[Date].[All]" allUniqueName="[toys_sales].[Date].[All]" dimensionUniqueName="[toys_sales]" displayFolder="" count="2" memberValueDatatype="7" unbalanced="0"/>
    <cacheHierarchy uniqueName="[toys_sales].[Store_ID]" caption="Store_ID" attribute="1" defaultMemberUniqueName="[toys_sales].[Store_ID].[All]" allUniqueName="[toys_sales].[Store_ID].[All]" dimensionUniqueName="[toys_sales]" displayFolder="" count="2" memberValueDatatype="20" unbalanced="0"/>
    <cacheHierarchy uniqueName="[toys_sales].[Product_ID]" caption="Product_ID" attribute="1" defaultMemberUniqueName="[toys_sales].[Product_ID].[All]" allUniqueName="[toys_sales].[Product_ID].[All]" dimensionUniqueName="[toys_sales]" displayFolder="" count="2" memberValueDatatype="20" unbalanced="0"/>
    <cacheHierarchy uniqueName="[toys_sales].[Units]" caption="Units" attribute="1" defaultMemberUniqueName="[toys_sales].[Units].[All]" allUniqueName="[toys_sales].[Units].[All]" dimensionUniqueName="[toys_sales]" displayFolder="" count="2" memberValueDatatype="20" unbalanced="0"/>
    <cacheHierarchy uniqueName="[toys_stores].[Store_ID]" caption="Store_ID" attribute="1" defaultMemberUniqueName="[toys_stores].[Store_ID].[All]" allUniqueName="[toys_stores].[Store_ID].[All]" dimensionUniqueName="[toys_stores]" displayFolder="" count="2" memberValueDatatype="20" unbalanced="0"/>
    <cacheHierarchy uniqueName="[toys_stores].[Store_Name]" caption="Store_Name" attribute="1" defaultMemberUniqueName="[toys_stores].[Store_Name].[All]" allUniqueName="[toys_stores].[Store_Name].[All]" dimensionUniqueName="[toys_stores]" displayFolder="" count="2"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cacheHierarchy uniqueName="[toys_stores].[Store_Open_Date]" caption="Store_Open_Date" attribute="1" time="1" defaultMemberUniqueName="[toys_stores].[Store_Open_Date].[All]" allUniqueName="[toys_stores].[Store_Open_Date].[All]" dimensionUniqueName="[toys_stores]" displayFolder="" count="2"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pivotCacheId="211566135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2824075" createdVersion="5" refreshedVersion="7" minRefreshableVersion="3" recordCount="0" supportSubquery="1" supportAdvancedDrill="1" xr:uid="{76E284BC-2B4D-448E-B6E7-7FB490111FF2}">
  <cacheSource type="external" connectionId="6"/>
  <cacheFields count="3">
    <cacheField name="[toys_products].[Product_Name].[Product_Name]" caption="Product_Name" numFmtId="0" hierarchy="16" level="1">
      <sharedItems count="35">
        <s v="Action Figure"/>
        <s v="Animal Figures"/>
        <s v="Barrel O' Slime"/>
        <s v="Chutes &amp; Ladders"/>
        <s v="Classic Dominoes"/>
        <s v="Colorbuds"/>
        <s v="Dart Gun"/>
        <s v="Deck Of Cards"/>
        <s v="Dino Egg"/>
        <s v="Dinosaur Figures"/>
        <s v="Etch A Sketch"/>
        <s v="Foam Disk Launcher"/>
        <s v="Gamer Headphones"/>
        <s v="Glass Marbles"/>
        <s v="Hot Wheels 5-Pack"/>
        <s v="Jenga"/>
        <s v="Kids Makeup Kit"/>
        <s v="Lego Bricks"/>
        <s v="Magic Sand"/>
        <s v="Mini Basketball Hoop"/>
        <s v="Mini Ping Pong Set"/>
        <s v="Monopoly"/>
        <s v="Mr. Potatohead"/>
        <s v="Nerf Gun"/>
        <s v="PlayDoh Can"/>
        <s v="PlayDoh Playset"/>
        <s v="PlayDoh Toolkit"/>
        <s v="Playfoam"/>
        <s v="Plush Pony"/>
        <s v="Rubik's Cube"/>
        <s v="Splash Balls"/>
        <s v="Supersoaker Water Gun"/>
        <s v="Teddy Bear"/>
        <s v="Toy Robot"/>
        <s v="Uno Card Game"/>
      </sharedItems>
    </cacheField>
    <cacheField name="[Measures].[Total Revenue]" caption="Total Revenue" numFmtId="0" hierarchy="37" level="32767"/>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0" memberValueDatatype="20" unbalanced="0"/>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fieldsUsage count="2">
        <fieldUsage x="-1"/>
        <fieldUsage x="0"/>
      </fieldsUsage>
    </cacheHierarchy>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2"/>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oneField="1">
      <fieldsUsage count="1">
        <fieldUsage x="1"/>
      </fieldsUsage>
    </cacheHierarchy>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3287037" createdVersion="5" refreshedVersion="7" minRefreshableVersion="3" recordCount="0" supportSubquery="1" supportAdvancedDrill="1" xr:uid="{8301CB59-CCC8-4315-A8D4-77693DA1D470}">
  <cacheSource type="external" connectionId="6"/>
  <cacheFields count="5">
    <cacheField name="[toys_calendar].[MMM-YYYY].[MMM-YYYY]" caption="MMM-YYYY" numFmtId="0" hierarchy="5" level="1">
      <sharedItems count="1">
        <s v="Sep-2018"/>
      </sharedItems>
    </cacheField>
    <cacheField name="[toys_calendar].[Current Year Month].[Current Year Month]" caption="Current Year Month" numFmtId="0" hierarchy="10" level="1">
      <sharedItems containsSemiMixedTypes="0" containsNonDate="0" containsString="0"/>
    </cacheField>
    <cacheField name="[Measures].[Total Orders]" caption="Total Orders" numFmtId="0" hierarchy="35" level="32767"/>
    <cacheField name="[Measures].[Previous Month Orders]" caption="Previous Month Orders" numFmtId="0" hierarchy="38" level="32767"/>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0" memberValueDatatype="20" unbalanced="0"/>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2" memberValueDatatype="130" unbalanced="0">
      <fieldsUsage count="2">
        <fieldUsage x="-1"/>
        <fieldUsage x="0"/>
      </fieldsUsage>
    </cacheHierarchy>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2" memberValueDatatype="130" unbalanced="0">
      <fieldsUsage count="2">
        <fieldUsage x="-1"/>
        <fieldUsage x="1"/>
      </fieldsUsage>
    </cacheHierarchy>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4"/>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oneField="1">
      <fieldsUsage count="1">
        <fieldUsage x="2"/>
      </fieldsUsage>
    </cacheHierarchy>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oneField="1">
      <fieldsUsage count="1">
        <fieldUsage x="3"/>
      </fieldsUsage>
    </cacheHierarchy>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3749999" createdVersion="7" refreshedVersion="7" minRefreshableVersion="3" recordCount="0" supportSubquery="1" supportAdvancedDrill="1" xr:uid="{AA989424-ED0E-456C-AB2C-F5D2D18EA833}">
  <cacheSource type="external" connectionId="6"/>
  <cacheFields count="4">
    <cacheField name="[toys_calendar].[Year].[Year]" caption="Year" numFmtId="0" hierarchy="1" level="1">
      <sharedItems containsSemiMixedTypes="0" containsString="0" containsNumber="1" containsInteger="1" minValue="2017" maxValue="2018" count="2">
        <n v="2017"/>
        <n v="2018"/>
      </sharedItems>
      <extLst>
        <ext xmlns:x15="http://schemas.microsoft.com/office/spreadsheetml/2010/11/main" uri="{4F2E5C28-24EA-4eb8-9CBF-B6C8F9C3D259}">
          <x15:cachedUniqueNames>
            <x15:cachedUniqueName index="0" name="[toys_calendar].[Year].&amp;[2017]"/>
            <x15:cachedUniqueName index="1" name="[toys_calendar].[Year].&amp;[2018]"/>
          </x15:cachedUniqueNames>
        </ext>
      </extLst>
    </cacheField>
    <cacheField name="[toys_calendar].[Month].[Month]" caption="Month" numFmtId="0" hierarchy="4" level="1">
      <sharedItems count="12">
        <s v="January"/>
        <s v="February"/>
        <s v="March"/>
        <s v="April"/>
        <s v="May"/>
        <s v="June"/>
        <s v="July"/>
        <s v="August"/>
        <s v="September"/>
        <s v="October"/>
        <s v="November"/>
        <s v="December"/>
      </sharedItems>
    </cacheField>
    <cacheField name="[Measures].[Total Orders]" caption="Total Orders" numFmtId="0" hierarchy="35" level="32767"/>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2" memberValueDatatype="20" unbalanced="0">
      <fieldsUsage count="2">
        <fieldUsage x="-1"/>
        <fieldUsage x="0"/>
      </fieldsUsage>
    </cacheHierarchy>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2" memberValueDatatype="130" unbalanced="0">
      <fieldsUsage count="2">
        <fieldUsage x="-1"/>
        <fieldUsage x="1"/>
      </fieldsUsage>
    </cacheHierarchy>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3"/>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oneField="1">
      <fieldsUsage count="1">
        <fieldUsage x="2"/>
      </fieldsUsage>
    </cacheHierarchy>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4328707" createdVersion="5" refreshedVersion="7" minRefreshableVersion="3" recordCount="0" supportSubquery="1" supportAdvancedDrill="1" xr:uid="{C6A1DED8-AA4A-4EA2-ABF4-66C0D8025F0A}">
  <cacheSource type="external" connectionId="6"/>
  <cacheFields count="3">
    <cacheField name="[toys_stores].[Store_City].[Store_City]" caption="Store_City" numFmtId="0" hierarchy="27" level="1">
      <sharedItems count="29">
        <s v="Aguascalientes"/>
        <s v="Campeche"/>
        <s v="Chetumal"/>
        <s v="Chihuahua"/>
        <s v="Chilpancingo"/>
        <s v="Ciudad Victoria"/>
        <s v="Cuernavaca"/>
        <s v="Cuidad de Mexico"/>
        <s v="Culiacan"/>
        <s v="Durango"/>
        <s v="Guadalajara"/>
        <s v="Guanajuato"/>
        <s v="Hermosillo"/>
        <s v="La Paz"/>
        <s v="Merida"/>
        <s v="Mexicali"/>
        <s v="Monterrey"/>
        <s v="Morelia"/>
        <s v="Oaxaca"/>
        <s v="Pachuca"/>
        <s v="Puebla"/>
        <s v="Saltillo"/>
        <s v="San Luis Potosi"/>
        <s v="Santiago"/>
        <s v="Toluca"/>
        <s v="Tuxtla Gutierrez"/>
        <s v="Villahermosa"/>
        <s v="Xalapa"/>
        <s v="Zacatecas"/>
      </sharedItems>
    </cacheField>
    <cacheField name="[Measures].[Total Profit]" caption="Total Profit" numFmtId="0" hierarchy="31" level="32767"/>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0" memberValueDatatype="20" unbalanced="0"/>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fieldsUsage count="2">
        <fieldUsage x="-1"/>
        <fieldUsage x="0"/>
      </fieldsUsage>
    </cacheHierarchy>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2"/>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oneField="1">
      <fieldsUsage count="1">
        <fieldUsage x="1"/>
      </fieldsUsage>
    </cacheHierarchy>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4791669" createdVersion="5" refreshedVersion="7" minRefreshableVersion="3" recordCount="0" supportSubquery="1" supportAdvancedDrill="1" xr:uid="{B47E462D-1D51-412D-BB6D-50C1DF2D6C69}">
  <cacheSource type="external" connectionId="6"/>
  <cacheFields count="5">
    <cacheField name="[toys_calendar].[MMM-YYYY].[MMM-YYYY]" caption="MMM-YYYY" numFmtId="0" hierarchy="5" level="1">
      <sharedItems count="1">
        <s v="Sep-2018"/>
      </sharedItems>
    </cacheField>
    <cacheField name="[toys_calendar].[Current Year Month].[Current Year Month]" caption="Current Year Month" numFmtId="0" hierarchy="10" level="1">
      <sharedItems containsSemiMixedTypes="0" containsNonDate="0" containsString="0"/>
    </cacheField>
    <cacheField name="[Measures].[Total Revenue]" caption="Total Revenue" numFmtId="0" hierarchy="37" level="32767"/>
    <cacheField name="[Measures].[Previous Month Revenue]" caption="Previous Month Revenue" numFmtId="0" hierarchy="39" level="32767"/>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0" memberValueDatatype="20" unbalanced="0"/>
    <cacheHierarchy uniqueName="[toys_calendar].[Date Hierarchy]" caption="Date Hierarchy" time="1" defaultMemberUniqueName="[toys_calendar].[Date Hierarchy].[All]" allUniqueName="[toys_calendar].[Date Hierarchy].[All]" dimensionUniqueName="[toys_calendar]" displayFolder="" count="4"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2" memberValueDatatype="130" unbalanced="0">
      <fieldsUsage count="2">
        <fieldUsage x="-1"/>
        <fieldUsage x="0"/>
      </fieldsUsage>
    </cacheHierarchy>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2" memberValueDatatype="130" unbalanced="0">
      <fieldsUsage count="2">
        <fieldUsage x="-1"/>
        <fieldUsage x="1"/>
      </fieldsUsage>
    </cacheHierarchy>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4"/>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oneField="1">
      <fieldsUsage count="1">
        <fieldUsage x="2"/>
      </fieldsUsage>
    </cacheHierarchy>
    <cacheHierarchy uniqueName="[Measures].[Previous Month Orders]" caption="Previous Month Orders" measure="1" displayFolder="" measureGroup="toys_sales" count="0"/>
    <cacheHierarchy uniqueName="[Measures].[Previous Month Revenue]" caption="Previous Month Revenue" measure="1" displayFolder="" measureGroup="toys_sales" count="0" oneField="1">
      <fieldsUsage count="1">
        <fieldUsage x="3"/>
      </fieldsUsage>
    </cacheHierarchy>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5370369" createdVersion="7" refreshedVersion="7" minRefreshableVersion="3" recordCount="0" supportSubquery="1" supportAdvancedDrill="1" xr:uid="{1CE2CB24-E673-45E8-A997-4E2247AE4334}">
  <cacheSource type="external" connectionId="6"/>
  <cacheFields count="5">
    <cacheField name="[Measures].[Total Cost]" caption="Total Cost" numFmtId="0" hierarchy="30" level="32767"/>
    <cacheField name="[toys_calendar].[Date Hierarchy].[Year]" caption="Year" numFmtId="0" hierarchy="2" level="1">
      <sharedItems containsSemiMixedTypes="0" containsString="0" containsNumber="1" containsInteger="1" minValue="2017" maxValue="2018" count="2">
        <n v="2017"/>
        <n v="2018"/>
      </sharedItems>
      <extLst>
        <ext xmlns:x15="http://schemas.microsoft.com/office/spreadsheetml/2010/11/main" uri="{4F2E5C28-24EA-4eb8-9CBF-B6C8F9C3D259}">
          <x15:cachedUniqueNames>
            <x15:cachedUniqueName index="0" name="[toys_calendar].[Date Hierarchy].[Year].&amp;[2017]"/>
            <x15:cachedUniqueName index="1" name="[toys_calendar].[Date Hierarchy].[Year].&amp;[2018]"/>
          </x15:cachedUniqueNames>
        </ext>
      </extLst>
    </cacheField>
    <cacheField name="[toys_calendar].[Date Hierarchy].[Month]" caption="Month" numFmtId="0" hierarchy="2" level="2">
      <sharedItems count="21">
        <s v="January"/>
        <s v="February"/>
        <s v="March"/>
        <s v="April"/>
        <s v="May"/>
        <s v="June"/>
        <s v="July"/>
        <s v="August"/>
        <s v="September"/>
        <s v="October"/>
        <s v="November"/>
        <s v="December"/>
        <s v="January"/>
        <s v="February"/>
        <s v="March"/>
        <s v="April"/>
        <s v="May"/>
        <s v="June"/>
        <s v="July"/>
        <s v="August"/>
        <s v="September"/>
      </sharedItems>
      <extLst>
        <ext xmlns:x15="http://schemas.microsoft.com/office/spreadsheetml/2010/11/main" uri="{4F2E5C28-24EA-4eb8-9CBF-B6C8F9C3D259}">
          <x15:cachedUniqueNames>
            <x15:cachedUniqueName index="0" name="[toys_calendar].[Date Hierarchy].[Year].&amp;[2017].&amp;[January]"/>
            <x15:cachedUniqueName index="1" name="[toys_calendar].[Date Hierarchy].[Year].&amp;[2017].&amp;[February]"/>
            <x15:cachedUniqueName index="2" name="[toys_calendar].[Date Hierarchy].[Year].&amp;[2017].&amp;[March]"/>
            <x15:cachedUniqueName index="3" name="[toys_calendar].[Date Hierarchy].[Year].&amp;[2017].&amp;[April]"/>
            <x15:cachedUniqueName index="4" name="[toys_calendar].[Date Hierarchy].[Year].&amp;[2017].&amp;[May]"/>
            <x15:cachedUniqueName index="5" name="[toys_calendar].[Date Hierarchy].[Year].&amp;[2017].&amp;[June]"/>
            <x15:cachedUniqueName index="6" name="[toys_calendar].[Date Hierarchy].[Year].&amp;[2017].&amp;[July]"/>
            <x15:cachedUniqueName index="7" name="[toys_calendar].[Date Hierarchy].[Year].&amp;[2017].&amp;[August]"/>
            <x15:cachedUniqueName index="8" name="[toys_calendar].[Date Hierarchy].[Year].&amp;[2017].&amp;[September]"/>
            <x15:cachedUniqueName index="9" name="[toys_calendar].[Date Hierarchy].[Year].&amp;[2017].&amp;[October]"/>
            <x15:cachedUniqueName index="10" name="[toys_calendar].[Date Hierarchy].[Year].&amp;[2017].&amp;[November]"/>
            <x15:cachedUniqueName index="11" name="[toys_calendar].[Date Hierarchy].[Year].&amp;[2017].&amp;[December]"/>
            <x15:cachedUniqueName index="12" name="[toys_calendar].[Date Hierarchy].[Year].&amp;[2018].&amp;[January]"/>
            <x15:cachedUniqueName index="13" name="[toys_calendar].[Date Hierarchy].[Year].&amp;[2018].&amp;[February]"/>
            <x15:cachedUniqueName index="14" name="[toys_calendar].[Date Hierarchy].[Year].&amp;[2018].&amp;[March]"/>
            <x15:cachedUniqueName index="15" name="[toys_calendar].[Date Hierarchy].[Year].&amp;[2018].&amp;[April]"/>
            <x15:cachedUniqueName index="16" name="[toys_calendar].[Date Hierarchy].[Year].&amp;[2018].&amp;[May]"/>
            <x15:cachedUniqueName index="17" name="[toys_calendar].[Date Hierarchy].[Year].&amp;[2018].&amp;[June]"/>
            <x15:cachedUniqueName index="18" name="[toys_calendar].[Date Hierarchy].[Year].&amp;[2018].&amp;[July]"/>
            <x15:cachedUniqueName index="19" name="[toys_calendar].[Date Hierarchy].[Year].&amp;[2018].&amp;[August]"/>
            <x15:cachedUniqueName index="20" name="[toys_calendar].[Date Hierarchy].[Year].&amp;[2018].&amp;[September]"/>
          </x15:cachedUniqueNames>
        </ext>
      </extLst>
    </cacheField>
    <cacheField name="[toys_calendar].[Date Hierarchy].[DateColumn]" caption="DateColumn" numFmtId="0" hierarchy="2" level="3">
      <sharedItems containsSemiMixedTypes="0" containsNonDate="0" containsString="0"/>
    </cacheField>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0" memberValueDatatype="20" unbalanced="0"/>
    <cacheHierarchy uniqueName="[toys_calendar].[Date Hierarchy]" caption="Date Hierarchy" time="1" defaultMemberUniqueName="[toys_calendar].[Date Hierarchy].[All]" allUniqueName="[toys_calendar].[Date Hierarchy].[All]" dimensionUniqueName="[toys_calendar]" displayFolder="" count="4" unbalanced="0">
      <fieldsUsage count="4">
        <fieldUsage x="-1"/>
        <fieldUsage x="1"/>
        <fieldUsage x="2"/>
        <fieldUsage x="3"/>
      </fieldsUsage>
    </cacheHierarchy>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0" memberValueDatatype="130" unbalanced="0"/>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4"/>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oneField="1">
      <fieldsUsage count="1">
        <fieldUsage x="0"/>
      </fieldsUsage>
    </cacheHierarchy>
    <cacheHierarchy uniqueName="[Measures].[Total Profit]" caption="Total Profit" measure="1" displayFolder="" measureGroup="toys_sales" count="0"/>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5949077" createdVersion="5" refreshedVersion="7" minRefreshableVersion="3" recordCount="0" supportSubquery="1" supportAdvancedDrill="1" xr:uid="{0AB0699D-8AAF-4CC8-9FBD-93A74EFF1C48}">
  <cacheSource type="external" connectionId="6"/>
  <cacheFields count="6">
    <cacheField name="[Measures].[MTD Revenue]" caption="MTD Revenue" numFmtId="0" hierarchy="32" level="32767"/>
    <cacheField name="[toys_calendar].[Year].[Year]" caption="Year" numFmtId="0" hierarchy="1" level="1">
      <sharedItems containsSemiMixedTypes="0" containsString="0" containsNumber="1" containsInteger="1" minValue="2017" maxValue="2018" count="2">
        <n v="2017"/>
        <n v="2018"/>
      </sharedItems>
      <extLst>
        <ext xmlns:x15="http://schemas.microsoft.com/office/spreadsheetml/2010/11/main" uri="{4F2E5C28-24EA-4eb8-9CBF-B6C8F9C3D259}">
          <x15:cachedUniqueNames>
            <x15:cachedUniqueName index="0" name="[toys_calendar].[Year].&amp;[2017]"/>
            <x15:cachedUniqueName index="1" name="[toys_calendar].[Year].&amp;[2018]"/>
          </x15:cachedUniqueNames>
        </ext>
      </extLst>
    </cacheField>
    <cacheField name="[toys_calendar].[Month].[Month]" caption="Month" numFmtId="0" hierarchy="4" level="1">
      <sharedItems count="12">
        <s v="January"/>
        <s v="February"/>
        <s v="March"/>
        <s v="April"/>
        <s v="May"/>
        <s v="June"/>
        <s v="July"/>
        <s v="August"/>
        <s v="September"/>
        <s v="October"/>
        <s v="November"/>
        <s v="December"/>
      </sharedItems>
    </cacheField>
    <cacheField name="[Measures].[Previous MTD Revenue]" caption="Previous MTD Revenue" numFmtId="0" hierarchy="33" level="32767"/>
    <cacheField name="[toys_calendar].[Date].[Date]" caption="Date" numFmtId="0" level="1">
      <sharedItems containsSemiMixedTypes="0" containsNonDate="0" containsString="0"/>
    </cacheField>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2" memberValueDatatype="7" unbalanced="0">
      <fieldsUsage count="2">
        <fieldUsage x="-1"/>
        <fieldUsage x="4"/>
      </fieldsUsage>
    </cacheHierarchy>
    <cacheHierarchy uniqueName="[toys_calendar].[Year]" caption="Year" attribute="1" time="1" defaultMemberUniqueName="[toys_calendar].[Year].[All]" allUniqueName="[toys_calendar].[Year].[All]" dimensionUniqueName="[toys_calendar]" displayFolder="" count="2" memberValueDatatype="20" unbalanced="0">
      <fieldsUsage count="2">
        <fieldUsage x="-1"/>
        <fieldUsage x="1"/>
      </fieldsUsage>
    </cacheHierarchy>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2" memberValueDatatype="130" unbalanced="0">
      <fieldsUsage count="2">
        <fieldUsage x="-1"/>
        <fieldUsage x="2"/>
      </fieldsUsage>
    </cacheHierarchy>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5"/>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cacheHierarchy uniqueName="[Measures].[MTD Revenue]" caption="MTD Revenue" measure="1" displayFolder="" measureGroup="toys_sales" count="0" oneField="1">
      <fieldsUsage count="1">
        <fieldUsage x="0"/>
      </fieldsUsage>
    </cacheHierarchy>
    <cacheHierarchy uniqueName="[Measures].[Previous MTD Revenue]" caption="Previous MTD Revenue" measure="1" displayFolder="" measureGroup="toys_sales" count="0" oneField="1">
      <fieldsUsage count="1">
        <fieldUsage x="3"/>
      </fieldsUsage>
    </cacheHierarchy>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Nick F" refreshedDate="44579.747146527778" createdVersion="7" refreshedVersion="7" minRefreshableVersion="3" recordCount="0" supportSubquery="1" supportAdvancedDrill="1" xr:uid="{EB6B8F33-0D76-4804-ADFF-559DDA5A2D5A}">
  <cacheSource type="external" connectionId="6"/>
  <cacheFields count="4">
    <cacheField name="[Measures].[Total Profit]" caption="Total Profit" numFmtId="0" hierarchy="31" level="32767"/>
    <cacheField name="[toys_calendar].[Year].[Year]" caption="Year" numFmtId="0" hierarchy="1" level="1">
      <sharedItems containsSemiMixedTypes="0" containsString="0" containsNumber="1" containsInteger="1" minValue="2017" maxValue="2018" count="2">
        <n v="2017"/>
        <n v="2018"/>
      </sharedItems>
      <extLst>
        <ext xmlns:x15="http://schemas.microsoft.com/office/spreadsheetml/2010/11/main" uri="{4F2E5C28-24EA-4eb8-9CBF-B6C8F9C3D259}">
          <x15:cachedUniqueNames>
            <x15:cachedUniqueName index="0" name="[toys_calendar].[Year].&amp;[2017]"/>
            <x15:cachedUniqueName index="1" name="[toys_calendar].[Year].&amp;[2018]"/>
          </x15:cachedUniqueNames>
        </ext>
      </extLst>
    </cacheField>
    <cacheField name="[toys_calendar].[Month].[Month]" caption="Month" numFmtId="0" hierarchy="4" level="1">
      <sharedItems count="12">
        <s v="January"/>
        <s v="February"/>
        <s v="March"/>
        <s v="April"/>
        <s v="May"/>
        <s v="June"/>
        <s v="July"/>
        <s v="August"/>
        <s v="September"/>
        <s v="October"/>
        <s v="November"/>
        <s v="December"/>
      </sharedItems>
    </cacheField>
    <cacheField name="[toys_stores].[Store_Location].[Store_Location]" caption="Store_Location" numFmtId="0" hierarchy="28" level="1">
      <sharedItems containsSemiMixedTypes="0" containsNonDate="0" containsString="0"/>
    </cacheField>
  </cacheFields>
  <cacheHierarchies count="46">
    <cacheHierarchy uniqueName="[toys_calendar].[Date]" caption="Date" attribute="1" time="1" keyAttribute="1" defaultMemberUniqueName="[toys_calendar].[Date].[All]" allUniqueName="[toys_calendar].[Date].[All]" dimensionUniqueName="[toys_calendar]" displayFolder="" count="0" memberValueDatatype="7" unbalanced="0"/>
    <cacheHierarchy uniqueName="[toys_calendar].[Year]" caption="Year" attribute="1" time="1" defaultMemberUniqueName="[toys_calendar].[Year].[All]" allUniqueName="[toys_calendar].[Year].[All]" dimensionUniqueName="[toys_calendar]" displayFolder="" count="2" memberValueDatatype="20" unbalanced="0">
      <fieldsUsage count="2">
        <fieldUsage x="-1"/>
        <fieldUsage x="1"/>
      </fieldsUsage>
    </cacheHierarchy>
    <cacheHierarchy uniqueName="[toys_calendar].[Date Hierarchy]" caption="Date Hierarchy" time="1" defaultMemberUniqueName="[toys_calendar].[Date Hierarchy].[All]" allUniqueName="[toys_calendar].[Date Hierarchy].[All]" dimensionUniqueName="[toys_calendar]" displayFolder="" count="0" unbalanced="0"/>
    <cacheHierarchy uniqueName="[toys_calendar].[Month Number]" caption="Month Number" attribute="1" time="1" defaultMemberUniqueName="[toys_calendar].[Month Number].[All]" allUniqueName="[toys_calendar].[Month Number].[All]" dimensionUniqueName="[toys_calendar]" displayFolder="" count="0" memberValueDatatype="20" unbalanced="0"/>
    <cacheHierarchy uniqueName="[toys_calendar].[Month]" caption="Month" attribute="1" time="1" defaultMemberUniqueName="[toys_calendar].[Month].[All]" allUniqueName="[toys_calendar].[Month].[All]" dimensionUniqueName="[toys_calendar]" displayFolder="" count="2" memberValueDatatype="130" unbalanced="0">
      <fieldsUsage count="2">
        <fieldUsage x="-1"/>
        <fieldUsage x="2"/>
      </fieldsUsage>
    </cacheHierarchy>
    <cacheHierarchy uniqueName="[toys_calendar].[MMM-YYYY]" caption="MMM-YYYY" attribute="1" time="1" defaultMemberUniqueName="[toys_calendar].[MMM-YYYY].[All]" allUniqueName="[toys_calendar].[MMM-YYYY].[All]" dimensionUniqueName="[toys_calendar]" displayFolder="" count="0" memberValueDatatype="130" unbalanced="0"/>
    <cacheHierarchy uniqueName="[toys_calendar].[Day Of Week Number]" caption="Day Of Week Number" attribute="1" time="1" defaultMemberUniqueName="[toys_calendar].[Day Of Week Number].[All]" allUniqueName="[toys_calendar].[Day Of Week Number].[All]" dimensionUniqueName="[toys_calendar]" displayFolder="" count="0" memberValueDatatype="20" unbalanced="0"/>
    <cacheHierarchy uniqueName="[toys_calendar].[Day Of Week]" caption="Day Of Week" attribute="1" time="1" defaultMemberUniqueName="[toys_calendar].[Day Of Week].[All]" allUniqueName="[toys_calendar].[Day Of Week].[All]" dimensionUniqueName="[toys_calendar]" displayFolder="" count="0" memberValueDatatype="130" unbalanced="0"/>
    <cacheHierarchy uniqueName="[toys_calendar].[IsWorkingDayYN]" caption="IsWorkingDayYN" attribute="1" time="1" defaultMemberUniqueName="[toys_calendar].[IsWorkingDayYN].[All]" allUniqueName="[toys_calendar].[IsWorkingDayYN].[All]" dimensionUniqueName="[toys_calendar]" displayFolder="" count="0" memberValueDatatype="130" unbalanced="0"/>
    <cacheHierarchy uniqueName="[toys_calendar].[Year Month]" caption="Year Month" attribute="1" time="1" defaultMemberUniqueName="[toys_calendar].[Year Month].[All]" allUniqueName="[toys_calendar].[Year Month].[All]" dimensionUniqueName="[toys_calendar]" displayFolder="" count="0" memberValueDatatype="130" unbalanced="0"/>
    <cacheHierarchy uniqueName="[toys_calendar].[Current Year Month]" caption="Current Year Month" attribute="1" time="1" defaultMemberUniqueName="[toys_calendar].[Current Year Month].[All]" allUniqueName="[toys_calendar].[Current Year Month].[All]" dimensionUniqueName="[toys_calendar]" displayFolder="" count="0" memberValueDatatype="130" unbalanced="0"/>
    <cacheHierarchy uniqueName="[toys_calendar].[Year Previous Month]" caption="Year Previous Month" attribute="1" time="1" defaultMemberUniqueName="[toys_calendar].[Year Previous Month].[All]" allUniqueName="[toys_calendar].[Year Previous Month].[All]" dimensionUniqueName="[toys_calendar]" displayFolder="" count="0" memberValueDatatype="20" unbalanced="0"/>
    <cacheHierarchy uniqueName="[toys_inventory].[Store_ID]" caption="Store_ID" attribute="1" defaultMemberUniqueName="[toys_inventory].[Store_ID].[All]" allUniqueName="[toys_inventory].[Store_ID].[All]" dimensionUniqueName="[toys_inventory]" displayFolder="" count="0" memberValueDatatype="20" unbalanced="0"/>
    <cacheHierarchy uniqueName="[toys_inventory].[Product_ID]" caption="Product_ID" attribute="1" defaultMemberUniqueName="[toys_inventory].[Product_ID].[All]" allUniqueName="[toys_inventory].[Product_ID].[All]" dimensionUniqueName="[toys_inventory]" displayFolder="" count="0" memberValueDatatype="20" unbalanced="0"/>
    <cacheHierarchy uniqueName="[toys_inventory].[Stock_On_Hand]" caption="Stock_On_Hand" attribute="1" defaultMemberUniqueName="[toys_inventory].[Stock_On_Hand].[All]" allUniqueName="[toys_inventory].[Stock_On_Hand].[All]" dimensionUniqueName="[toys_inventory]" displayFolder="" count="0" memberValueDatatype="20" unbalanced="0"/>
    <cacheHierarchy uniqueName="[toys_products].[Product_ID]" caption="Product_ID" attribute="1" defaultMemberUniqueName="[toys_products].[Product_ID].[All]" allUniqueName="[toys_products].[Product_ID].[All]" dimensionUniqueName="[toys_products]" displayFolder="" count="0" memberValueDatatype="20" unbalanced="0"/>
    <cacheHierarchy uniqueName="[toys_products].[Product_Name]" caption="Product_Name" attribute="1" defaultMemberUniqueName="[toys_products].[Product_Name].[All]" allUniqueName="[toys_products].[Product_Name].[All]" dimensionUniqueName="[toys_products]" displayFolder="" count="2" memberValueDatatype="130" unbalanced="0"/>
    <cacheHierarchy uniqueName="[toys_products].[Product_Category]" caption="Product_Category" attribute="1" defaultMemberUniqueName="[toys_products].[Product_Category].[All]" allUniqueName="[toys_products].[Product_Category].[All]" dimensionUniqueName="[toys_products]" displayFolder="" count="2" memberValueDatatype="130" unbalanced="0"/>
    <cacheHierarchy uniqueName="[toys_products].[Product_Cost]" caption="Product_Cost" attribute="1" defaultMemberUniqueName="[toys_products].[Product_Cost].[All]" allUniqueName="[toys_products].[Product_Cost].[All]" dimensionUniqueName="[toys_products]" displayFolder="" count="0" memberValueDatatype="6" unbalanced="0"/>
    <cacheHierarchy uniqueName="[toys_products].[Product_Price]" caption="Product_Price" attribute="1" defaultMemberUniqueName="[toys_products].[Product_Price].[All]" allUniqueName="[toys_products].[Product_Price].[All]" dimensionUniqueName="[toys_products]" displayFolder="" count="0" memberValueDatatype="6" unbalanced="0"/>
    <cacheHierarchy uniqueName="[toys_sales].[Sale_ID]" caption="Sale_ID" attribute="1" defaultMemberUniqueName="[toys_sales].[Sale_ID].[All]" allUniqueName="[toys_sales].[Sale_ID].[All]" dimensionUniqueName="[toys_sales]" displayFolder="" count="0" memberValueDatatype="20" unbalanced="0"/>
    <cacheHierarchy uniqueName="[toys_sales].[Date]" caption="Date" attribute="1" time="1" defaultMemberUniqueName="[toys_sales].[Date].[All]" allUniqueName="[toys_sales].[Date].[All]" dimensionUniqueName="[toys_sales]" displayFolder="" count="0" memberValueDatatype="7" unbalanced="0"/>
    <cacheHierarchy uniqueName="[toys_sales].[Store_ID]" caption="Store_ID" attribute="1" defaultMemberUniqueName="[toys_sales].[Store_ID].[All]" allUniqueName="[toys_sales].[Store_ID].[All]" dimensionUniqueName="[toys_sales]" displayFolder="" count="0" memberValueDatatype="20" unbalanced="0"/>
    <cacheHierarchy uniqueName="[toys_sales].[Product_ID]" caption="Product_ID" attribute="1" defaultMemberUniqueName="[toys_sales].[Product_ID].[All]" allUniqueName="[toys_sales].[Product_ID].[All]" dimensionUniqueName="[toys_sales]" displayFolder="" count="0" memberValueDatatype="20" unbalanced="0"/>
    <cacheHierarchy uniqueName="[toys_sales].[Units]" caption="Units" attribute="1" defaultMemberUniqueName="[toys_sales].[Units].[All]" allUniqueName="[toys_sales].[Units].[All]" dimensionUniqueName="[toys_sales]" displayFolder="" count="0" memberValueDatatype="20" unbalanced="0"/>
    <cacheHierarchy uniqueName="[toys_stores].[Store_ID]" caption="Store_ID" attribute="1" defaultMemberUniqueName="[toys_stores].[Store_ID].[All]" allUniqueName="[toys_stores].[Store_ID].[All]" dimensionUniqueName="[toys_stores]" displayFolder="" count="0" memberValueDatatype="20" unbalanced="0"/>
    <cacheHierarchy uniqueName="[toys_stores].[Store_Name]" caption="Store_Name" attribute="1" defaultMemberUniqueName="[toys_stores].[Store_Name].[All]" allUniqueName="[toys_stores].[Store_Name].[All]" dimensionUniqueName="[toys_stores]" displayFolder="" count="0" memberValueDatatype="130" unbalanced="0"/>
    <cacheHierarchy uniqueName="[toys_stores].[Store_City]" caption="Store_City" attribute="1" defaultMemberUniqueName="[toys_stores].[Store_City].[All]" allUniqueName="[toys_stores].[Store_City].[All]" dimensionUniqueName="[toys_stores]" displayFolder="" count="2" memberValueDatatype="130" unbalanced="0"/>
    <cacheHierarchy uniqueName="[toys_stores].[Store_Location]" caption="Store_Location" attribute="1" defaultMemberUniqueName="[toys_stores].[Store_Location].[All]" allUniqueName="[toys_stores].[Store_Location].[All]" dimensionUniqueName="[toys_stores]" displayFolder="" count="2" memberValueDatatype="130" unbalanced="0">
      <fieldsUsage count="2">
        <fieldUsage x="-1"/>
        <fieldUsage x="3"/>
      </fieldsUsage>
    </cacheHierarchy>
    <cacheHierarchy uniqueName="[toys_stores].[Store_Open_Date]" caption="Store_Open_Date" attribute="1" time="1" defaultMemberUniqueName="[toys_stores].[Store_Open_Date].[All]" allUniqueName="[toys_stores].[Store_Open_Date].[All]" dimensionUniqueName="[toys_stores]" displayFolder="" count="0" memberValueDatatype="7" unbalanced="0"/>
    <cacheHierarchy uniqueName="[Measures].[Total Cost]" caption="Total Cost" measure="1" displayFolder="" measureGroup="toys_sales" count="0"/>
    <cacheHierarchy uniqueName="[Measures].[Total Profit]" caption="Total Profit" measure="1" displayFolder="" measureGroup="toys_sales" count="0" oneField="1">
      <fieldsUsage count="1">
        <fieldUsage x="0"/>
      </fieldsUsage>
    </cacheHierarchy>
    <cacheHierarchy uniqueName="[Measures].[MTD Revenue]" caption="MTD Revenue" measure="1" displayFolder="" measureGroup="toys_sales" count="0"/>
    <cacheHierarchy uniqueName="[Measures].[Previous MTD Revenue]" caption="Previous MTD Revenue" measure="1" displayFolder="" measureGroup="toys_sales" count="0"/>
    <cacheHierarchy uniqueName="[Measures].[Gross Profit Margin]" caption="Gross Profit Margin" measure="1" displayFolder="" measureGroup="toys_sales" count="0"/>
    <cacheHierarchy uniqueName="[Measures].[Total Orders]" caption="Total Orders" measure="1" displayFolder="" measureGroup="toys_sales" count="0"/>
    <cacheHierarchy uniqueName="[Measures].[Previous Month Profit]" caption="Previous Month Profit" measure="1" displayFolder="" measureGroup="toys_sales" count="0"/>
    <cacheHierarchy uniqueName="[Measures].[Total Revenue]" caption="Total Revenue" measure="1" displayFolder="" measureGroup="toys_sales" count="0"/>
    <cacheHierarchy uniqueName="[Measures].[Previous Month Orders]" caption="Previous Month Orders" measure="1" displayFolder="" measureGroup="toys_sales" count="0"/>
    <cacheHierarchy uniqueName="[Measures].[Previous Month Revenue]" caption="Previous Month Revenue" measure="1" displayFolder="" measureGroup="toys_sales" count="0"/>
    <cacheHierarchy uniqueName="[Measures].[__XL_Count toys_inventory]" caption="__XL_Count toys_inventory" measure="1" displayFolder="" measureGroup="toys_inventory" count="0" hidden="1"/>
    <cacheHierarchy uniqueName="[Measures].[__XL_Count toys_products]" caption="__XL_Count toys_products" measure="1" displayFolder="" measureGroup="toys_products" count="0" hidden="1"/>
    <cacheHierarchy uniqueName="[Measures].[__XL_Count toys_sales]" caption="__XL_Count toys_sales" measure="1" displayFolder="" measureGroup="toys_sales" count="0" hidden="1"/>
    <cacheHierarchy uniqueName="[Measures].[__XL_Count toys_stores]" caption="__XL_Count toys_stores" measure="1" displayFolder="" measureGroup="toys_stores" count="0" hidden="1"/>
    <cacheHierarchy uniqueName="[Measures].[__XL_Count Calendar]" caption="__XL_Count Calendar" measure="1" displayFolder="" measureGroup="toys_calendar" count="0" hidden="1"/>
    <cacheHierarchy uniqueName="[Measures].[__No measures defined]" caption="__No measures defined" measure="1" displayFolder="" count="0" hidden="1"/>
  </cacheHierarchies>
  <kpis count="0"/>
  <dimensions count="6">
    <dimension measure="1" name="Measures" uniqueName="[Measures]" caption="Measures"/>
    <dimension name="toys_calendar" uniqueName="[toys_calendar]" caption="toys_calendar"/>
    <dimension name="toys_inventory" uniqueName="[toys_inventory]" caption="toys_inventory"/>
    <dimension name="toys_products" uniqueName="[toys_products]" caption="toys_products"/>
    <dimension name="toys_sales" uniqueName="[toys_sales]" caption="toys_sales"/>
    <dimension name="toys_stores" uniqueName="[toys_stores]" caption="toys_stores"/>
  </dimensions>
  <measureGroups count="5">
    <measureGroup name="toys_calendar" caption="toys_calendar"/>
    <measureGroup name="toys_inventory" caption="toys_inventory"/>
    <measureGroup name="toys_products" caption="toys_products"/>
    <measureGroup name="toys_sales" caption="toys_sales"/>
    <measureGroup name="toys_stores" caption="toys_stores"/>
  </measureGroups>
  <maps count="10">
    <map measureGroup="0" dimension="1"/>
    <map measureGroup="1" dimension="2"/>
    <map measureGroup="1" dimension="3"/>
    <map measureGroup="1" dimension="5"/>
    <map measureGroup="2" dimension="3"/>
    <map measureGroup="3" dimension="1"/>
    <map measureGroup="3" dimension="3"/>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83994FF-78BF-4013-AEDE-87FAA5EC8C1A}" name="PivotTable11" cacheId="2" applyNumberFormats="0" applyBorderFormats="0" applyFontFormats="0" applyPatternFormats="0" applyAlignmentFormats="0" applyWidthHeightFormats="1" dataCaption="Values" tag="73cc0fba-d846-4f9b-a60f-de6484c0897e" updatedVersion="7" minRefreshableVersion="3" useAutoFormatting="1" subtotalHiddenItems="1" itemPrintTitles="1" createdVersion="5" indent="0" outline="1" outlineData="1" multipleFieldFilters="0">
  <location ref="N28:P30" firstHeaderRow="0" firstDataRow="1" firstDataCol="1" rowPageCount="1" colPageCount="1"/>
  <pivotFields count="5">
    <pivotField axis="axisRow" allDrilled="1" subtotalTop="0" showAll="0" dataSourceSort="1" defaultSubtotal="0" defaultAttributeDrillState="1">
      <items count="1">
        <item x="0"/>
      </items>
    </pivotField>
    <pivotField axis="axisPage" allDrilled="1" subtotalTop="0" showAll="0" dataSourceSort="1" defaultSubtotal="0" defaultAttributeDrillState="1"/>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
    <i>
      <x/>
    </i>
    <i t="grand">
      <x/>
    </i>
  </rowItems>
  <colFields count="1">
    <field x="-2"/>
  </colFields>
  <colItems count="2">
    <i>
      <x/>
    </i>
    <i i="1">
      <x v="1"/>
    </i>
  </colItems>
  <pageFields count="1">
    <pageField fld="1" hier="10" name="[toys_calendar].[Current Year Month].&amp;[Y]" cap="Y"/>
  </pageFields>
  <dataFields count="2">
    <dataField fld="2" subtotal="count" baseField="0" baseItem="0"/>
    <dataField fld="3" subtotal="count" baseField="0" baseItem="0"/>
  </dataField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EE52C08-A4B8-4813-B85E-DF928EFA4693}" name="PivotTable5" cacheId="9" applyNumberFormats="0" applyBorderFormats="0" applyFontFormats="0" applyPatternFormats="0" applyAlignmentFormats="0" applyWidthHeightFormats="1" dataCaption="Values" tag="1db44b0e-c4ec-4654-a683-320b15034078" updatedVersion="7" minRefreshableVersion="3" useAutoFormatting="1" itemPrintTitles="1" createdVersion="5" indent="0" outline="1" outlineData="1" multipleFieldFilters="0" chartFormat="3">
  <location ref="N2:O8" firstHeaderRow="1" firstDataRow="1" firstDataCol="1"/>
  <pivotFields count="3">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fld="0" subtotal="count" baseField="0" baseItem="0" numFmtId="9"/>
  </dataFields>
  <formats count="1">
    <format dxfId="4">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EE443BB7-B06D-48C9-B841-D52253A47832}" name="PivotTable13" cacheId="4" applyNumberFormats="0" applyBorderFormats="0" applyFontFormats="0" applyPatternFormats="0" applyAlignmentFormats="0" applyWidthHeightFormats="1" dataCaption="Values" tag="493f7c9f-a817-4998-b650-156e0f302a41" updatedVersion="7" minRefreshableVersion="3" useAutoFormatting="1" itemPrintTitles="1" createdVersion="5" indent="0" outline="1" outlineData="1" multipleFieldFilters="0">
  <location ref="T2:U32" firstHeaderRow="1" firstDataRow="1" firstDataCol="1"/>
  <pivotFields count="3">
    <pivotField axis="axisRow" allDrilled="1" subtotalTop="0" showAll="0" sortType="descending" defaultSubtotal="0" defaultAttributeDrillState="1">
      <items count="29">
        <item x="0"/>
        <item x="1"/>
        <item x="2"/>
        <item x="3"/>
        <item x="4"/>
        <item x="5"/>
        <item x="6"/>
        <item x="7"/>
        <item x="8"/>
        <item x="9"/>
        <item x="10"/>
        <item x="11"/>
        <item x="12"/>
        <item x="13"/>
        <item x="14"/>
        <item x="15"/>
        <item x="16"/>
        <item x="17"/>
        <item x="18"/>
        <item x="19"/>
        <item x="20"/>
        <item x="21"/>
        <item x="22"/>
        <item x="23"/>
        <item x="24"/>
        <item x="25"/>
        <item x="26"/>
        <item x="27"/>
        <item x="28"/>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30">
    <i>
      <x v="7"/>
    </i>
    <i>
      <x v="10"/>
    </i>
    <i>
      <x v="16"/>
    </i>
    <i>
      <x v="12"/>
    </i>
    <i>
      <x v="11"/>
    </i>
    <i>
      <x v="20"/>
    </i>
    <i>
      <x v="15"/>
    </i>
    <i>
      <x v="27"/>
    </i>
    <i>
      <x v="21"/>
    </i>
    <i>
      <x v="24"/>
    </i>
    <i>
      <x v="3"/>
    </i>
    <i>
      <x v="1"/>
    </i>
    <i>
      <x v="17"/>
    </i>
    <i>
      <x v="5"/>
    </i>
    <i>
      <x v="26"/>
    </i>
    <i>
      <x v="23"/>
    </i>
    <i>
      <x v="22"/>
    </i>
    <i>
      <x/>
    </i>
    <i>
      <x v="2"/>
    </i>
    <i>
      <x v="4"/>
    </i>
    <i>
      <x v="25"/>
    </i>
    <i>
      <x v="14"/>
    </i>
    <i>
      <x v="19"/>
    </i>
    <i>
      <x v="8"/>
    </i>
    <i>
      <x v="9"/>
    </i>
    <i>
      <x v="18"/>
    </i>
    <i>
      <x v="28"/>
    </i>
    <i>
      <x v="13"/>
    </i>
    <i>
      <x v="6"/>
    </i>
    <i t="grand">
      <x/>
    </i>
  </rowItems>
  <colItems count="1">
    <i/>
  </colItems>
  <dataFields count="1">
    <dataField fld="1" subtotal="count" baseField="0" baseItem="0"/>
  </dataField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tores]"/>
        <x15:activeTabTopLevelEntity name="[toys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25A7235-4B8B-406D-A440-EB796D60D13E}" name="PivotTable3" cacheId="7" applyNumberFormats="0" applyBorderFormats="0" applyFontFormats="0" applyPatternFormats="0" applyAlignmentFormats="0" applyWidthHeightFormats="1" dataCaption="Values" tag="73940df9-de7f-4eb4-9e38-1159155ce6a6" updatedVersion="7" minRefreshableVersion="3" useAutoFormatting="1" subtotalHiddenItems="1" itemPrintTitles="1" createdVersion="5" indent="0" outline="1" outlineData="1" multipleFieldFilters="0" chartFormat="4">
  <location ref="J2:L26" firstHeaderRow="0" firstDataRow="1" firstDataCol="1"/>
  <pivotFields count="6">
    <pivotField dataField="1" subtotalTop="0" showAll="0" defaultSubtotal="0"/>
    <pivotField axis="axisRow" allDrilled="1" subtotalTop="0" showAll="0" dataSourceSort="1" defaultSubtotal="0" defaultAttributeDrillState="1">
      <items count="2">
        <item x="0"/>
        <item x="1"/>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dataField="1" subtotalTop="0" showAll="0" defaultSubtotal="0"/>
    <pivotField axis="axisRow" allDrilled="1" subtotalTop="0" showAll="0" dataSourceSort="1" defaultSubtotal="0" defaultAttributeDrillState="1"/>
    <pivotField allDrilled="1" subtotalTop="0" showAll="0" dataSourceSort="1" defaultSubtotal="0" defaultAttributeDrillState="1"/>
  </pivotFields>
  <rowFields count="3">
    <field x="1"/>
    <field x="2"/>
    <field x="4"/>
  </rowFields>
  <rowItems count="24">
    <i>
      <x/>
    </i>
    <i r="1">
      <x/>
    </i>
    <i r="1">
      <x v="1"/>
    </i>
    <i r="1">
      <x v="2"/>
    </i>
    <i r="1">
      <x v="3"/>
    </i>
    <i r="1">
      <x v="4"/>
    </i>
    <i r="1">
      <x v="5"/>
    </i>
    <i r="1">
      <x v="6"/>
    </i>
    <i r="1">
      <x v="7"/>
    </i>
    <i r="1">
      <x v="8"/>
    </i>
    <i r="1">
      <x v="9"/>
    </i>
    <i r="1">
      <x v="10"/>
    </i>
    <i r="1">
      <x v="11"/>
    </i>
    <i>
      <x v="1"/>
    </i>
    <i r="1">
      <x/>
    </i>
    <i r="1">
      <x v="1"/>
    </i>
    <i r="1">
      <x v="2"/>
    </i>
    <i r="1">
      <x v="3"/>
    </i>
    <i r="1">
      <x v="4"/>
    </i>
    <i r="1">
      <x v="5"/>
    </i>
    <i r="1">
      <x v="6"/>
    </i>
    <i r="1">
      <x v="7"/>
    </i>
    <i r="1">
      <x v="8"/>
    </i>
    <i r="1">
      <x v="9"/>
    </i>
  </rowItems>
  <colFields count="1">
    <field x="-2"/>
  </colFields>
  <colItems count="2">
    <i>
      <x/>
    </i>
    <i i="1">
      <x v="1"/>
    </i>
  </colItems>
  <dataFields count="2">
    <dataField fld="0" subtotal="count" baseField="0" baseItem="0"/>
    <dataField fld="3" subtotal="count" baseField="0" baseItem="0"/>
  </dataFields>
  <formats count="24">
    <format dxfId="28">
      <pivotArea collapsedLevelsAreSubtotals="1" fieldPosition="0">
        <references count="2">
          <reference field="1" count="1" selected="0">
            <x v="0"/>
          </reference>
          <reference field="2" count="1">
            <x v="0"/>
          </reference>
        </references>
      </pivotArea>
    </format>
    <format dxfId="27">
      <pivotArea collapsedLevelsAreSubtotals="1" fieldPosition="0">
        <references count="2">
          <reference field="1" count="1" selected="0">
            <x v="0"/>
          </reference>
          <reference field="2" count="1">
            <x v="1"/>
          </reference>
        </references>
      </pivotArea>
    </format>
    <format dxfId="26">
      <pivotArea collapsedLevelsAreSubtotals="1" fieldPosition="0">
        <references count="2">
          <reference field="1" count="1" selected="0">
            <x v="0"/>
          </reference>
          <reference field="2" count="1">
            <x v="2"/>
          </reference>
        </references>
      </pivotArea>
    </format>
    <format dxfId="25">
      <pivotArea collapsedLevelsAreSubtotals="1" fieldPosition="0">
        <references count="2">
          <reference field="1" count="1" selected="0">
            <x v="0"/>
          </reference>
          <reference field="2" count="1">
            <x v="3"/>
          </reference>
        </references>
      </pivotArea>
    </format>
    <format dxfId="24">
      <pivotArea collapsedLevelsAreSubtotals="1" fieldPosition="0">
        <references count="2">
          <reference field="1" count="1" selected="0">
            <x v="0"/>
          </reference>
          <reference field="2" count="1">
            <x v="4"/>
          </reference>
        </references>
      </pivotArea>
    </format>
    <format dxfId="23">
      <pivotArea collapsedLevelsAreSubtotals="1" fieldPosition="0">
        <references count="2">
          <reference field="1" count="1" selected="0">
            <x v="0"/>
          </reference>
          <reference field="2" count="1">
            <x v="5"/>
          </reference>
        </references>
      </pivotArea>
    </format>
    <format dxfId="22">
      <pivotArea collapsedLevelsAreSubtotals="1" fieldPosition="0">
        <references count="2">
          <reference field="1" count="1" selected="0">
            <x v="0"/>
          </reference>
          <reference field="2" count="1">
            <x v="6"/>
          </reference>
        </references>
      </pivotArea>
    </format>
    <format dxfId="21">
      <pivotArea collapsedLevelsAreSubtotals="1" fieldPosition="0">
        <references count="2">
          <reference field="1" count="1" selected="0">
            <x v="0"/>
          </reference>
          <reference field="2" count="1">
            <x v="7"/>
          </reference>
        </references>
      </pivotArea>
    </format>
    <format dxfId="20">
      <pivotArea collapsedLevelsAreSubtotals="1" fieldPosition="0">
        <references count="2">
          <reference field="1" count="1" selected="0">
            <x v="0"/>
          </reference>
          <reference field="2" count="1">
            <x v="8"/>
          </reference>
        </references>
      </pivotArea>
    </format>
    <format dxfId="19">
      <pivotArea collapsedLevelsAreSubtotals="1" fieldPosition="0">
        <references count="2">
          <reference field="1" count="1" selected="0">
            <x v="0"/>
          </reference>
          <reference field="2" count="1">
            <x v="9"/>
          </reference>
        </references>
      </pivotArea>
    </format>
    <format dxfId="18">
      <pivotArea collapsedLevelsAreSubtotals="1" fieldPosition="0">
        <references count="2">
          <reference field="1" count="1" selected="0">
            <x v="0"/>
          </reference>
          <reference field="2" count="1">
            <x v="10"/>
          </reference>
        </references>
      </pivotArea>
    </format>
    <format dxfId="17">
      <pivotArea collapsedLevelsAreSubtotals="1" fieldPosition="0">
        <references count="2">
          <reference field="1" count="1" selected="0">
            <x v="0"/>
          </reference>
          <reference field="2" count="1">
            <x v="11"/>
          </reference>
        </references>
      </pivotArea>
    </format>
    <format dxfId="16">
      <pivotArea dataOnly="0" labelOnly="1" fieldPosition="0">
        <references count="2">
          <reference field="1" count="1" selected="0">
            <x v="0"/>
          </reference>
          <reference field="2" count="0"/>
        </references>
      </pivotArea>
    </format>
    <format dxfId="15">
      <pivotArea collapsedLevelsAreSubtotals="1" fieldPosition="0">
        <references count="2">
          <reference field="1" count="1" selected="0">
            <x v="1"/>
          </reference>
          <reference field="2" count="1">
            <x v="0"/>
          </reference>
        </references>
      </pivotArea>
    </format>
    <format dxfId="14">
      <pivotArea collapsedLevelsAreSubtotals="1" fieldPosition="0">
        <references count="2">
          <reference field="1" count="1" selected="0">
            <x v="1"/>
          </reference>
          <reference field="2" count="1">
            <x v="1"/>
          </reference>
        </references>
      </pivotArea>
    </format>
    <format dxfId="13">
      <pivotArea collapsedLevelsAreSubtotals="1" fieldPosition="0">
        <references count="2">
          <reference field="1" count="1" selected="0">
            <x v="1"/>
          </reference>
          <reference field="2" count="1">
            <x v="2"/>
          </reference>
        </references>
      </pivotArea>
    </format>
    <format dxfId="12">
      <pivotArea collapsedLevelsAreSubtotals="1" fieldPosition="0">
        <references count="2">
          <reference field="1" count="1" selected="0">
            <x v="1"/>
          </reference>
          <reference field="2" count="1">
            <x v="3"/>
          </reference>
        </references>
      </pivotArea>
    </format>
    <format dxfId="11">
      <pivotArea collapsedLevelsAreSubtotals="1" fieldPosition="0">
        <references count="2">
          <reference field="1" count="1" selected="0">
            <x v="1"/>
          </reference>
          <reference field="2" count="1">
            <x v="4"/>
          </reference>
        </references>
      </pivotArea>
    </format>
    <format dxfId="10">
      <pivotArea collapsedLevelsAreSubtotals="1" fieldPosition="0">
        <references count="2">
          <reference field="1" count="1" selected="0">
            <x v="1"/>
          </reference>
          <reference field="2" count="1">
            <x v="5"/>
          </reference>
        </references>
      </pivotArea>
    </format>
    <format dxfId="9">
      <pivotArea collapsedLevelsAreSubtotals="1" fieldPosition="0">
        <references count="2">
          <reference field="1" count="1" selected="0">
            <x v="1"/>
          </reference>
          <reference field="2" count="1">
            <x v="6"/>
          </reference>
        </references>
      </pivotArea>
    </format>
    <format dxfId="8">
      <pivotArea collapsedLevelsAreSubtotals="1" fieldPosition="0">
        <references count="2">
          <reference field="1" count="1" selected="0">
            <x v="1"/>
          </reference>
          <reference field="2" count="1">
            <x v="7"/>
          </reference>
        </references>
      </pivotArea>
    </format>
    <format dxfId="7">
      <pivotArea collapsedLevelsAreSubtotals="1" fieldPosition="0">
        <references count="2">
          <reference field="1" count="1" selected="0">
            <x v="1"/>
          </reference>
          <reference field="2" count="1">
            <x v="8"/>
          </reference>
        </references>
      </pivotArea>
    </format>
    <format dxfId="6">
      <pivotArea collapsedLevelsAreSubtotals="1" fieldPosition="0">
        <references count="2">
          <reference field="1" count="1" selected="0">
            <x v="1"/>
          </reference>
          <reference field="2" count="1">
            <x v="9"/>
          </reference>
        </references>
      </pivotArea>
    </format>
    <format dxfId="5">
      <pivotArea dataOnly="0" labelOnly="1" fieldPosition="0">
        <references count="2">
          <reference field="1" count="1" selected="0">
            <x v="1"/>
          </reference>
          <reference field="2" count="10">
            <x v="0"/>
            <x v="1"/>
            <x v="2"/>
            <x v="3"/>
            <x v="4"/>
            <x v="5"/>
            <x v="6"/>
            <x v="7"/>
            <x v="8"/>
            <x v="9"/>
          </reference>
        </references>
      </pivotArea>
    </format>
  </format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3">
    <rowHierarchyUsage hierarchyUsage="1"/>
    <rowHierarchyUsage hierarchyUsage="4"/>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15A351F-5271-4F24-9BBE-2CB298969988}" name="PivotTable12" cacheId="3" applyNumberFormats="0" applyBorderFormats="0" applyFontFormats="0" applyPatternFormats="0" applyAlignmentFormats="0" applyWidthHeightFormats="1" dataCaption="Values" tag="69344053-b9ed-4492-b5f3-60924b59513b" updatedVersion="7" minRefreshableVersion="3" useAutoFormatting="1" subtotalHiddenItems="1" itemPrintTitles="1" createdVersion="7" indent="0" outline="1" outlineData="1" multipleFieldFilters="0" chartFormat="12">
  <location ref="N35:Q49" firstHeaderRow="1" firstDataRow="2" firstDataCol="1"/>
  <pivotFields count="4">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Fields count="1">
    <field x="0"/>
  </colFields>
  <colItems count="3">
    <i>
      <x/>
    </i>
    <i>
      <x v="1"/>
    </i>
    <i t="grand">
      <x/>
    </i>
  </colItems>
  <dataFields count="1">
    <dataField fld="2" subtotal="count" baseField="0" baseItem="0"/>
  </dataFields>
  <formats count="1">
    <format dxfId="29">
      <pivotArea collapsedLevelsAreSubtotals="1" fieldPosition="0">
        <references count="2">
          <reference field="0" count="0" selected="0"/>
          <reference field="1" count="0"/>
        </references>
      </pivotArea>
    </format>
  </formats>
  <chartFormats count="2">
    <chartFormat chart="11" format="4" series="1">
      <pivotArea type="data" outline="0" fieldPosition="0">
        <references count="2">
          <reference field="4294967294" count="1" selected="0">
            <x v="0"/>
          </reference>
          <reference field="0" count="1" selected="0">
            <x v="0"/>
          </reference>
        </references>
      </pivotArea>
    </chartFormat>
    <chartFormat chart="11" format="5" series="1">
      <pivotArea type="data" outline="0" fieldPosition="0">
        <references count="2">
          <reference field="4294967294" count="1" selected="0">
            <x v="0"/>
          </reference>
          <reference field="0" count="1" selected="0">
            <x v="1"/>
          </reference>
        </references>
      </pivotArea>
    </chartFormat>
  </chartFormat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33D38ACA-1FF3-44A6-9DBA-CA16AD8E6050}" name="PivotTable4" cacheId="8" applyNumberFormats="0" applyBorderFormats="0" applyFontFormats="0" applyPatternFormats="0" applyAlignmentFormats="0" applyWidthHeightFormats="1" dataCaption="Values" tag="0ed0f7c1-c3f1-4375-b4da-1ae9b0ed20e4" updatedVersion="7" minRefreshableVersion="3" useAutoFormatting="1" subtotalHiddenItems="1" itemPrintTitles="1" createdVersion="7" indent="0" outline="1" outlineData="1" multipleFieldFilters="0" chartFormat="8">
  <location ref="A29:D43" firstHeaderRow="1" firstDataRow="2" firstDataCol="1"/>
  <pivotFields count="4">
    <pivotField dataField="1" subtotalTop="0" showAll="0" defaultSubtotal="0"/>
    <pivotField axis="axisCol" allDrilled="1" subtotalTop="0" showAll="0" dataSourceSort="1" defaultSubtotal="0" defaultAttributeDrillState="1">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2"/>
  </rowFields>
  <rowItems count="13">
    <i>
      <x/>
    </i>
    <i>
      <x v="1"/>
    </i>
    <i>
      <x v="2"/>
    </i>
    <i>
      <x v="3"/>
    </i>
    <i>
      <x v="4"/>
    </i>
    <i>
      <x v="5"/>
    </i>
    <i>
      <x v="6"/>
    </i>
    <i>
      <x v="7"/>
    </i>
    <i>
      <x v="8"/>
    </i>
    <i>
      <x v="9"/>
    </i>
    <i>
      <x v="10"/>
    </i>
    <i>
      <x v="11"/>
    </i>
    <i t="grand">
      <x/>
    </i>
  </rowItems>
  <colFields count="1">
    <field x="1"/>
  </colFields>
  <colItems count="3">
    <i>
      <x/>
    </i>
    <i>
      <x v="1"/>
    </i>
    <i t="grand">
      <x/>
    </i>
  </colItems>
  <dataFields count="1">
    <dataField fld="0" subtotal="count" baseField="0" baseItem="0"/>
  </dataFields>
  <chartFormats count="2">
    <chartFormat chart="5" format="4" series="1">
      <pivotArea type="data" outline="0" fieldPosition="0">
        <references count="2">
          <reference field="4294967294" count="1" selected="0">
            <x v="0"/>
          </reference>
          <reference field="1" count="1" selected="0">
            <x v="0"/>
          </reference>
        </references>
      </pivotArea>
    </chartFormat>
    <chartFormat chart="5" format="5" series="1">
      <pivotArea type="data" outline="0" fieldPosition="0">
        <references count="2">
          <reference field="4294967294" count="1" selected="0">
            <x v="0"/>
          </reference>
          <reference field="1" count="1" selected="0">
            <x v="1"/>
          </reference>
        </references>
      </pivotArea>
    </chartFormat>
  </chartFormat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2918192-4FA2-464A-A7A0-405D252E8E98}" name="PivotTable2" cacheId="6" applyNumberFormats="0" applyBorderFormats="0" applyFontFormats="0" applyPatternFormats="0" applyAlignmentFormats="0" applyWidthHeightFormats="1" dataCaption="Values" tag="5154eb99-e19c-48da-a017-3bb80529ddb3" updatedVersion="7" minRefreshableVersion="3" useAutoFormatting="1" subtotalHiddenItems="1" itemPrintTitles="1" createdVersion="7" indent="0" outline="1" outlineData="1" multipleFieldFilters="0">
  <location ref="D2:E26" firstHeaderRow="1" firstDataRow="1" firstDataCol="1"/>
  <pivotFields count="5">
    <pivotField dataField="1" subtotalTop="0" showAll="0" defaultSubtotal="0"/>
    <pivotField axis="axisRow" allDrilled="1" subtotalTop="0" showAll="0" dataSourceSort="1" defaultSubtotal="0">
      <items count="2">
        <item c="1" x="0" d="1"/>
        <item c="1" x="1" d="1"/>
      </items>
    </pivotField>
    <pivotField axis="axisRow" subtotalTop="0" showAll="0" dataSourceSort="1" defaultSubtotal="0">
      <items count="21">
        <item c="1" x="0"/>
        <item c="1" x="1"/>
        <item c="1" x="2"/>
        <item c="1" x="3"/>
        <item c="1" x="4"/>
        <item c="1" x="5"/>
        <item c="1" x="6"/>
        <item c="1" x="7"/>
        <item c="1" x="8"/>
        <item c="1" x="9"/>
        <item c="1" x="10"/>
        <item c="1" x="11"/>
        <item c="1" x="12"/>
        <item c="1" x="13"/>
        <item c="1" x="14"/>
        <item c="1" x="15"/>
        <item c="1" x="16"/>
        <item c="1" x="17"/>
        <item c="1" x="18"/>
        <item c="1" x="19"/>
        <item c="1" x="20"/>
      </items>
    </pivotField>
    <pivotField axis="axisRow" subtotalTop="0" showAll="0" dataSourceSort="1" defaultSubtotal="0"/>
    <pivotField allDrilled="1" subtotalTop="0" showAll="0" dataSourceSort="1" defaultSubtotal="0" defaultAttributeDrillState="1"/>
  </pivotFields>
  <rowFields count="2">
    <field x="1"/>
    <field x="2"/>
  </rowFields>
  <rowItems count="24">
    <i>
      <x/>
    </i>
    <i r="1">
      <x/>
    </i>
    <i r="1">
      <x v="1"/>
    </i>
    <i r="1">
      <x v="2"/>
    </i>
    <i r="1">
      <x v="3"/>
    </i>
    <i r="1">
      <x v="4"/>
    </i>
    <i r="1">
      <x v="5"/>
    </i>
    <i r="1">
      <x v="6"/>
    </i>
    <i r="1">
      <x v="7"/>
    </i>
    <i r="1">
      <x v="8"/>
    </i>
    <i r="1">
      <x v="9"/>
    </i>
    <i r="1">
      <x v="10"/>
    </i>
    <i r="1">
      <x v="11"/>
    </i>
    <i>
      <x v="1"/>
    </i>
    <i r="1">
      <x v="12"/>
    </i>
    <i r="1">
      <x v="13"/>
    </i>
    <i r="1">
      <x v="14"/>
    </i>
    <i r="1">
      <x v="15"/>
    </i>
    <i r="1">
      <x v="16"/>
    </i>
    <i r="1">
      <x v="17"/>
    </i>
    <i r="1">
      <x v="18"/>
    </i>
    <i r="1">
      <x v="19"/>
    </i>
    <i r="1">
      <x v="20"/>
    </i>
    <i t="grand">
      <x/>
    </i>
  </rowItems>
  <colItems count="1">
    <i/>
  </colItems>
  <dataFields count="1">
    <dataField fld="0" subtotal="count" baseField="0" baseItem="0"/>
  </dataField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257E580-109F-4F94-82C5-C9EC0805A610}" name="PivotTable8" cacheId="12" applyNumberFormats="0" applyBorderFormats="0" applyFontFormats="0" applyPatternFormats="0" applyAlignmentFormats="0" applyWidthHeightFormats="1" dataCaption="Values" tag="5847cdd8-e38d-40a7-8557-c9f89b19fa1f" updatedVersion="7" minRefreshableVersion="3" useAutoFormatting="1" itemPrintTitles="1" createdVersion="5" indent="0" outline="1" outlineData="1" multipleFieldFilters="0" chartFormat="3">
  <location ref="F29:I35" firstHeaderRow="1" firstDataRow="2" firstDataCol="1" rowPageCount="1" colPageCount="1"/>
  <pivotFields count="4">
    <pivotField dataField="1" subtotalTop="0" showAll="0" defaultSubtotal="0"/>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2">
        <item x="0"/>
        <item x="1"/>
      </items>
    </pivotField>
    <pivotField axis="axisPage" allDrilled="1" subtotalTop="0" showAll="0" dataSourceSort="1" defaultSubtotal="0" defaultAttributeDrillState="1"/>
  </pivotFields>
  <rowFields count="1">
    <field x="1"/>
  </rowFields>
  <rowItems count="5">
    <i>
      <x/>
    </i>
    <i>
      <x v="1"/>
    </i>
    <i>
      <x v="2"/>
    </i>
    <i>
      <x v="3"/>
    </i>
    <i t="grand">
      <x/>
    </i>
  </rowItems>
  <colFields count="1">
    <field x="2"/>
  </colFields>
  <colItems count="3">
    <i>
      <x/>
    </i>
    <i>
      <x v="1"/>
    </i>
    <i t="grand">
      <x/>
    </i>
  </colItems>
  <pageFields count="1">
    <pageField fld="3" hier="3" name="[toys_calendar].[Month Number].&amp;[1]" cap="1"/>
  </pageFields>
  <dataFields count="1">
    <dataField fld="0" subtotal="count" baseField="0" baseItem="0"/>
  </dataFields>
  <chartFormats count="2">
    <chartFormat chart="2" format="4" series="1">
      <pivotArea type="data" outline="0" fieldPosition="0">
        <references count="2">
          <reference field="4294967294" count="1" selected="0">
            <x v="0"/>
          </reference>
          <reference field="2" count="1" selected="0">
            <x v="0"/>
          </reference>
        </references>
      </pivotArea>
    </chartFormat>
    <chartFormat chart="2" format="5" series="1">
      <pivotArea type="data" outline="0" fieldPosition="0">
        <references count="2">
          <reference field="4294967294" count="1" selected="0">
            <x v="0"/>
          </reference>
          <reference field="2" count="1" selected="0">
            <x v="1"/>
          </reference>
        </references>
      </pivotArea>
    </chartFormat>
  </chartFormats>
  <pivotHierarchies count="46">
    <pivotHierarchy dragToData="1"/>
    <pivotHierarchy dragToData="1"/>
    <pivotHierarchy/>
    <pivotHierarchy multipleItemSelectionAllowed="1" dragToData="1">
      <members count="9" level="1">
        <member name="[toys_calendar].[Month Number].&amp;[1]"/>
        <member name="[toys_calendar].[Month Number].&amp;[2]"/>
        <member name="[toys_calendar].[Month Number].&amp;[3]"/>
        <member name="[toys_calendar].[Month Number].&amp;[4]"/>
        <member name="[toys_calendar].[Month Number].&amp;[5]"/>
        <member name="[toys_calendar].[Month Number].&amp;[6]"/>
        <member name="[toys_calendar].[Month Number].&amp;[7]"/>
        <member name="[toys_calendar].[Month Number].&amp;[8]"/>
        <member name="[toys_calendar].[Month Number].&amp;[9]"/>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8"/>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stor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B800CBB-0CF2-4D85-8D1C-AF53EB1C88EC}" name="PivotTable16" cacheId="5" applyNumberFormats="0" applyBorderFormats="0" applyFontFormats="0" applyPatternFormats="0" applyAlignmentFormats="0" applyWidthHeightFormats="1" dataCaption="Values" tag="a5a94974-182e-462e-b7cf-ccedc38d1dfd" updatedVersion="7" minRefreshableVersion="3" useAutoFormatting="1" subtotalHiddenItems="1" itemPrintTitles="1" createdVersion="5" indent="0" outline="1" outlineData="1" multipleFieldFilters="0">
  <location ref="T38:V40" firstHeaderRow="0" firstDataRow="1" firstDataCol="1" rowPageCount="1" colPageCount="1"/>
  <pivotFields count="5">
    <pivotField axis="axisRow" allDrilled="1" subtotalTop="0" showAll="0" dataSourceSort="1" defaultSubtotal="0" defaultAttributeDrillState="1">
      <items count="1">
        <item x="0"/>
      </items>
    </pivotField>
    <pivotField axis="axisPage" allDrilled="1" subtotalTop="0" showAll="0" dataSourceSort="1" defaultSubtotal="0" defaultAttributeDrillState="1"/>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
    <i>
      <x/>
    </i>
    <i t="grand">
      <x/>
    </i>
  </rowItems>
  <colFields count="1">
    <field x="-2"/>
  </colFields>
  <colItems count="2">
    <i>
      <x/>
    </i>
    <i i="1">
      <x v="1"/>
    </i>
  </colItems>
  <pageFields count="1">
    <pageField fld="1" hier="10" name="[toys_calendar].[Current Year Month].&amp;[Y]" cap="Y"/>
  </pageFields>
  <dataFields count="2">
    <dataField fld="2" subtotal="count" baseField="0" baseItem="0"/>
    <dataField fld="3" subtotal="count" baseField="0" baseItem="0"/>
  </dataFields>
  <formats count="1">
    <format dxfId="2">
      <pivotArea collapsedLevelsAreSubtotals="1" fieldPosition="0">
        <references count="2">
          <reference field="4294967294" count="1" selected="0">
            <x v="1"/>
          </reference>
          <reference field="0" count="0"/>
        </references>
      </pivotArea>
    </format>
  </format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6D23111-7446-4DC6-B579-B0EE8CA1168C}" name="PivotTable1" cacheId="0" applyNumberFormats="0" applyBorderFormats="0" applyFontFormats="0" applyPatternFormats="0" applyAlignmentFormats="0" applyWidthHeightFormats="1" dataCaption="Values" tag="7b5bf294-7fb6-4bc4-a8c1-c61821a6bf72" updatedVersion="7" minRefreshableVersion="3" useAutoFormatting="1" subtotalHiddenItems="1" itemPrintTitles="1" createdVersion="5" indent="0" outline="1" outlineData="1" multipleFieldFilters="0" chartFormat="3">
  <location ref="A2:B26" firstHeaderRow="1" firstDataRow="1" firstDataCol="1"/>
  <pivotFields count="5">
    <pivotField dataField="1" subtotalTop="0" showAll="0" defaultSubtotal="0"/>
    <pivotField axis="axisRow" allDrilled="1" subtotalTop="0" showAll="0" dataSourceSort="1" defaultSubtotal="0">
      <items count="2">
        <item c="1" x="0" d="1"/>
        <item c="1" x="1" d="1"/>
      </items>
    </pivotField>
    <pivotField axis="axisRow" subtotalTop="0" showAll="0" dataSourceSort="1" defaultSubtotal="0">
      <items count="21">
        <item c="1" x="0"/>
        <item c="1" x="1"/>
        <item c="1" x="2"/>
        <item c="1" x="3"/>
        <item c="1" x="4"/>
        <item c="1" x="5"/>
        <item c="1" x="6"/>
        <item c="1" x="7"/>
        <item c="1" x="8"/>
        <item c="1" x="9"/>
        <item c="1" x="10"/>
        <item c="1" x="11"/>
        <item c="1" x="12"/>
        <item c="1" x="13"/>
        <item c="1" x="14"/>
        <item c="1" x="15"/>
        <item c="1" x="16"/>
        <item c="1" x="17"/>
        <item c="1" x="18"/>
        <item c="1" x="19"/>
        <item c="1" x="20"/>
      </items>
    </pivotField>
    <pivotField axis="axisRow" subtotalTop="0" showAll="0" dataSourceSort="1" defaultSubtotal="0"/>
    <pivotField allDrilled="1" subtotalTop="0" showAll="0" dataSourceSort="1" defaultSubtotal="0" defaultAttributeDrillState="1"/>
  </pivotFields>
  <rowFields count="2">
    <field x="1"/>
    <field x="2"/>
  </rowFields>
  <rowItems count="24">
    <i>
      <x/>
    </i>
    <i r="1">
      <x/>
    </i>
    <i r="1">
      <x v="1"/>
    </i>
    <i r="1">
      <x v="2"/>
    </i>
    <i r="1">
      <x v="3"/>
    </i>
    <i r="1">
      <x v="4"/>
    </i>
    <i r="1">
      <x v="5"/>
    </i>
    <i r="1">
      <x v="6"/>
    </i>
    <i r="1">
      <x v="7"/>
    </i>
    <i r="1">
      <x v="8"/>
    </i>
    <i r="1">
      <x v="9"/>
    </i>
    <i r="1">
      <x v="10"/>
    </i>
    <i r="1">
      <x v="11"/>
    </i>
    <i>
      <x v="1"/>
    </i>
    <i r="1">
      <x v="12"/>
    </i>
    <i r="1">
      <x v="13"/>
    </i>
    <i r="1">
      <x v="14"/>
    </i>
    <i r="1">
      <x v="15"/>
    </i>
    <i r="1">
      <x v="16"/>
    </i>
    <i r="1">
      <x v="17"/>
    </i>
    <i r="1">
      <x v="18"/>
    </i>
    <i r="1">
      <x v="19"/>
    </i>
    <i r="1">
      <x v="20"/>
    </i>
    <i t="grand">
      <x/>
    </i>
  </rowItems>
  <colItems count="1">
    <i/>
  </colItems>
  <dataFields count="1">
    <dataField fld="0" subtotal="count" baseField="0" baseItem="0"/>
  </dataFields>
  <chartFormats count="1">
    <chartFormat chart="1" format="1" series="1">
      <pivotArea type="data" outline="0" fieldPosition="0">
        <references count="1">
          <reference field="4294967294" count="1" selected="0">
            <x v="0"/>
          </reference>
        </references>
      </pivotArea>
    </chartFormat>
  </chartFormat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9EFD938-469D-48F0-B75A-F3AFCC6A007C}" name="PivotTable6" cacheId="10" applyNumberFormats="0" applyBorderFormats="0" applyFontFormats="0" applyPatternFormats="0" applyAlignmentFormats="0" applyWidthHeightFormats="1" dataCaption="Values" tag="74b2f840-03bd-438e-a2f0-07bbd242a704" updatedVersion="7" minRefreshableVersion="3" useAutoFormatting="1" itemPrintTitles="1" createdVersion="5" indent="0" outline="1" outlineData="1" multipleFieldFilters="0">
  <location ref="N11:O14" firstHeaderRow="1" firstDataRow="1" firstDataCol="1"/>
  <pivotFields count="4">
    <pivotField dataField="1" subtotalTop="0" showAll="0" defaultSubtotal="0"/>
    <pivotField axis="axisRow" allDrilled="1" subtotalTop="0" showAll="0" dataSourceSort="1" defaultSubtotal="0" defaultAttributeDrillState="1">
      <items count="2">
        <item x="0" e="0"/>
        <item x="1" e="0"/>
      </items>
    </pivotField>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2">
    <field x="1"/>
    <field x="2"/>
  </rowFields>
  <rowItems count="3">
    <i>
      <x/>
    </i>
    <i>
      <x v="1"/>
    </i>
    <i t="grand">
      <x/>
    </i>
  </rowItems>
  <colItems count="1">
    <i/>
  </colItems>
  <dataFields count="1">
    <dataField fld="0" subtotal="count" baseField="0" baseItem="0" numFmtId="165"/>
  </dataFields>
  <formats count="1">
    <format dxfId="3">
      <pivotArea outline="0" collapsedLevelsAreSubtotals="1" fieldPosition="0"/>
    </format>
  </format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stor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4654542-A408-4F11-8D39-36B3D2A0699B}" name="PivotTable10" cacheId="1" applyNumberFormats="0" applyBorderFormats="0" applyFontFormats="0" applyPatternFormats="0" applyAlignmentFormats="0" applyWidthHeightFormats="1" dataCaption="Values" tag="09f45578-0563-4c9c-baf7-759f7738796f" updatedVersion="7" minRefreshableVersion="3" useAutoFormatting="1" itemPrintTitles="1" createdVersion="5" indent="0" outline="1" outlineData="1" multipleFieldFilters="0">
  <location ref="I38:J74" firstHeaderRow="1" firstDataRow="1" firstDataCol="1"/>
  <pivotFields count="3">
    <pivotField axis="axisRow" allDrilled="1" subtotalTop="0" showAll="0" sortType="descending"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36">
    <i>
      <x v="17"/>
    </i>
    <i>
      <x v="5"/>
    </i>
    <i>
      <x v="18"/>
    </i>
    <i>
      <x/>
    </i>
    <i>
      <x v="29"/>
    </i>
    <i>
      <x v="7"/>
    </i>
    <i>
      <x v="30"/>
    </i>
    <i>
      <x v="23"/>
    </i>
    <i>
      <x v="1"/>
    </i>
    <i>
      <x v="6"/>
    </i>
    <i>
      <x v="16"/>
    </i>
    <i>
      <x v="9"/>
    </i>
    <i>
      <x v="8"/>
    </i>
    <i>
      <x v="13"/>
    </i>
    <i>
      <x v="12"/>
    </i>
    <i>
      <x v="2"/>
    </i>
    <i>
      <x v="20"/>
    </i>
    <i>
      <x v="24"/>
    </i>
    <i>
      <x v="33"/>
    </i>
    <i>
      <x v="10"/>
    </i>
    <i>
      <x v="25"/>
    </i>
    <i>
      <x v="14"/>
    </i>
    <i>
      <x v="15"/>
    </i>
    <i>
      <x v="26"/>
    </i>
    <i>
      <x v="28"/>
    </i>
    <i>
      <x v="31"/>
    </i>
    <i>
      <x v="11"/>
    </i>
    <i>
      <x v="22"/>
    </i>
    <i>
      <x v="32"/>
    </i>
    <i>
      <x v="21"/>
    </i>
    <i>
      <x v="19"/>
    </i>
    <i>
      <x v="3"/>
    </i>
    <i>
      <x v="27"/>
    </i>
    <i>
      <x v="4"/>
    </i>
    <i>
      <x v="34"/>
    </i>
    <i t="grand">
      <x/>
    </i>
  </rowItems>
  <colItems count="1">
    <i/>
  </colItems>
  <dataFields count="1">
    <dataField fld="1" subtotal="count" baseField="0" baseItem="0"/>
  </dataField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products]"/>
        <x15:activeTabTopLevelEntity name="[toys_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5320639-E4F4-4562-B55B-C6E2D9871A8B}" name="PivotTable7" cacheId="11" applyNumberFormats="0" applyBorderFormats="0" applyFontFormats="0" applyPatternFormats="0" applyAlignmentFormats="0" applyWidthHeightFormats="1" dataCaption="Values" tag="e138b070-1752-426b-86cf-be9f48440dfd" updatedVersion="7" minRefreshableVersion="3" useAutoFormatting="1" itemPrintTitles="1" createdVersion="5" indent="0" outline="1" outlineData="1" multipleFieldFilters="0">
  <location ref="N19:P21" firstHeaderRow="0" firstDataRow="1" firstDataCol="1" rowPageCount="1" colPageCount="1"/>
  <pivotFields count="5">
    <pivotField dataField="1" subtotalTop="0" showAll="0" defaultSubtotal="0"/>
    <pivotField axis="axisRow" allDrilled="1" subtotalTop="0" showAll="0" dataSourceSort="1" defaultSubtotal="0" defaultAttributeDrillState="1">
      <items count="1">
        <item x="0"/>
      </items>
    </pivotField>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1"/>
  </rowFields>
  <rowItems count="2">
    <i>
      <x/>
    </i>
    <i t="grand">
      <x/>
    </i>
  </rowItems>
  <colFields count="1">
    <field x="-2"/>
  </colFields>
  <colItems count="2">
    <i>
      <x/>
    </i>
    <i i="1">
      <x v="1"/>
    </i>
  </colItems>
  <pageFields count="1">
    <pageField fld="2" hier="10" name="[toys_calendar].[Current Year Month].&amp;[Y]" cap="Y"/>
  </pageFields>
  <dataFields count="2">
    <dataField fld="0" subtotal="count" baseField="0" baseItem="0"/>
    <dataField fld="3" subtotal="count" baseField="0" baseItem="0"/>
  </dataField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sales]"/>
        <x15:activeTabTopLevelEntity name="[toys_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17B6769-3278-45EF-9676-0D0BAC04456E}" name="PivotTable9" cacheId="13" applyNumberFormats="0" applyBorderFormats="0" applyFontFormats="0" applyPatternFormats="0" applyAlignmentFormats="0" applyWidthHeightFormats="1" dataCaption="Values" tag="dc5bab6c-84dd-404c-9f84-164d3c8e8821" updatedVersion="7" minRefreshableVersion="3" useAutoFormatting="1" subtotalHiddenItems="1" rowGrandTotals="0" itemPrintTitles="1" createdVersion="5" indent="0" outline="1" outlineData="1" multipleFieldFilters="0">
  <location ref="F38:G73" firstHeaderRow="1" firstDataRow="1" firstDataCol="1"/>
  <pivotFields count="3">
    <pivotField axis="axisRow" allDrilled="1" subtotalTop="0" showAll="0" sortType="descending"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35">
    <i>
      <x v="5"/>
    </i>
    <i>
      <x v="7"/>
    </i>
    <i>
      <x v="24"/>
    </i>
    <i>
      <x v="2"/>
    </i>
    <i>
      <x/>
    </i>
    <i>
      <x v="17"/>
    </i>
    <i>
      <x v="30"/>
    </i>
    <i>
      <x v="18"/>
    </i>
    <i>
      <x v="29"/>
    </i>
    <i>
      <x v="1"/>
    </i>
    <i>
      <x v="8"/>
    </i>
    <i>
      <x v="6"/>
    </i>
    <i>
      <x v="13"/>
    </i>
    <i>
      <x v="20"/>
    </i>
    <i>
      <x v="9"/>
    </i>
    <i>
      <x v="23"/>
    </i>
    <i>
      <x v="16"/>
    </i>
    <i>
      <x v="14"/>
    </i>
    <i>
      <x v="26"/>
    </i>
    <i>
      <x v="12"/>
    </i>
    <i>
      <x v="15"/>
    </i>
    <i>
      <x v="10"/>
    </i>
    <i>
      <x v="33"/>
    </i>
    <i>
      <x v="22"/>
    </i>
    <i>
      <x v="11"/>
    </i>
    <i>
      <x v="31"/>
    </i>
    <i>
      <x v="25"/>
    </i>
    <i>
      <x v="32"/>
    </i>
    <i>
      <x v="28"/>
    </i>
    <i>
      <x v="4"/>
    </i>
    <i>
      <x v="3"/>
    </i>
    <i>
      <x v="21"/>
    </i>
    <i>
      <x v="27"/>
    </i>
    <i>
      <x v="34"/>
    </i>
    <i>
      <x v="19"/>
    </i>
  </rowItems>
  <colItems count="1">
    <i/>
  </colItems>
  <dataFields count="1">
    <dataField fld="1" subtotal="count" baseField="0" baseItem="0"/>
  </dataFields>
  <pivotHierarchies count="46">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ys_products]"/>
        <x15:activeTabTopLevelEntity name="[toys_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Location" xr10:uid="{D4DE2E90-0652-48EE-91EE-3DE71E0A8DDD}" sourceName="[toys_stores].[Store_Location]">
  <pivotTables>
    <pivotTable tabId="3" name="PivotTable1"/>
    <pivotTable tabId="3" name="PivotTable10"/>
    <pivotTable tabId="3" name="PivotTable11"/>
    <pivotTable tabId="3" name="PivotTable12"/>
    <pivotTable tabId="3" name="PivotTable13"/>
    <pivotTable tabId="3" name="PivotTable16"/>
    <pivotTable tabId="3" name="PivotTable2"/>
    <pivotTable tabId="3" name="PivotTable3"/>
    <pivotTable tabId="3" name="PivotTable4"/>
    <pivotTable tabId="3" name="PivotTable5"/>
    <pivotTable tabId="3" name="PivotTable6"/>
    <pivotTable tabId="3" name="PivotTable7"/>
    <pivotTable tabId="3" name="PivotTable8"/>
    <pivotTable tabId="3" name="PivotTable9"/>
  </pivotTables>
  <data>
    <olap pivotCacheId="379362253">
      <levels count="2">
        <level uniqueName="[toys_stores].[Store_Location].[(All)]" sourceCaption="(All)" count="0"/>
        <level uniqueName="[toys_stores].[Store_Location].[Store_Location]" sourceCaption="Store_Location" count="4">
          <ranges>
            <range startItem="0">
              <i n="[toys_stores].[Store_Location].&amp;[Airport]" c="Airport"/>
              <i n="[toys_stores].[Store_Location].&amp;[Commercial]" c="Commercial"/>
              <i n="[toys_stores].[Store_Location].&amp;[Downtown]" c="Downtown"/>
              <i n="[toys_stores].[Store_Location].&amp;[Residential]" c="Residential"/>
            </range>
          </ranges>
        </level>
      </levels>
      <selections count="1">
        <selection n="[toys_stores].[Store_Locat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535A7D25-FAEE-4325-95D7-9DE242D575EA}" sourceName="[toys_products].[Product_Category]">
  <pivotTables>
    <pivotTable tabId="3" name="PivotTable1"/>
    <pivotTable tabId="3" name="PivotTable10"/>
    <pivotTable tabId="3" name="PivotTable11"/>
    <pivotTable tabId="3" name="PivotTable12"/>
    <pivotTable tabId="3" name="PivotTable13"/>
    <pivotTable tabId="3" name="PivotTable16"/>
    <pivotTable tabId="3" name="PivotTable2"/>
    <pivotTable tabId="3" name="PivotTable3"/>
    <pivotTable tabId="3" name="PivotTable4"/>
    <pivotTable tabId="3" name="PivotTable5"/>
    <pivotTable tabId="3" name="PivotTable6"/>
    <pivotTable tabId="3" name="PivotTable7"/>
    <pivotTable tabId="3" name="PivotTable8"/>
    <pivotTable tabId="3" name="PivotTable9"/>
  </pivotTables>
  <data>
    <olap pivotCacheId="379362253">
      <levels count="2">
        <level uniqueName="[toys_products].[Product_Category].[(All)]" sourceCaption="(All)" count="0"/>
        <level uniqueName="[toys_products].[Product_Category].[Product_Category]" sourceCaption="Product_Category" count="5">
          <ranges>
            <range startItem="0">
              <i n="[toys_products].[Product_Category].&amp;[Art &amp; Crafts]" c="Art &amp; Crafts"/>
              <i n="[toys_products].[Product_Category].&amp;[Electronics]" c="Electronics"/>
              <i n="[toys_products].[Product_Category].&amp;[Games]" c="Games"/>
              <i n="[toys_products].[Product_Category].&amp;[Sports &amp; Outdoors]" c="Sports &amp; Outdoors"/>
              <i n="[toys_products].[Product_Category].&amp;[Toys]" c="Toys"/>
            </range>
          </ranges>
        </level>
      </levels>
      <selections count="1">
        <selection n="[toys_products].[Product_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ore_City" xr10:uid="{EF62A9AE-F02E-4F08-9201-771FE1315017}" sourceName="[toys_stores].[Store_City]">
  <pivotTables>
    <pivotTable tabId="3" name="PivotTable1"/>
    <pivotTable tabId="3" name="PivotTable10"/>
    <pivotTable tabId="3" name="PivotTable11"/>
    <pivotTable tabId="3" name="PivotTable12"/>
    <pivotTable tabId="3" name="PivotTable13"/>
    <pivotTable tabId="3" name="PivotTable16"/>
    <pivotTable tabId="3" name="PivotTable2"/>
    <pivotTable tabId="3" name="PivotTable3"/>
    <pivotTable tabId="3" name="PivotTable4"/>
    <pivotTable tabId="3" name="PivotTable5"/>
    <pivotTable tabId="3" name="PivotTable6"/>
    <pivotTable tabId="3" name="PivotTable7"/>
    <pivotTable tabId="3" name="PivotTable8"/>
    <pivotTable tabId="3" name="PivotTable9"/>
  </pivotTables>
  <data>
    <olap pivotCacheId="379362253">
      <levels count="2">
        <level uniqueName="[toys_stores].[Store_City].[(All)]" sourceCaption="(All)" count="0"/>
        <level uniqueName="[toys_stores].[Store_City].[Store_City]" sourceCaption="Store_City" count="29">
          <ranges>
            <range startItem="0">
              <i n="[toys_stores].[Store_City].&amp;[Aguascalientes]" c="Aguascalientes"/>
              <i n="[toys_stores].[Store_City].&amp;[Campeche]" c="Campeche"/>
              <i n="[toys_stores].[Store_City].&amp;[Chetumal]" c="Chetumal"/>
              <i n="[toys_stores].[Store_City].&amp;[Chihuahua]" c="Chihuahua"/>
              <i n="[toys_stores].[Store_City].&amp;[Chilpancingo]" c="Chilpancingo"/>
              <i n="[toys_stores].[Store_City].&amp;[Ciudad Victoria]" c="Ciudad Victoria"/>
              <i n="[toys_stores].[Store_City].&amp;[Cuernavaca]" c="Cuernavaca"/>
              <i n="[toys_stores].[Store_City].&amp;[Cuidad de Mexico]" c="Cuidad de Mexico"/>
              <i n="[toys_stores].[Store_City].&amp;[Culiacan]" c="Culiacan"/>
              <i n="[toys_stores].[Store_City].&amp;[Durango]" c="Durango"/>
              <i n="[toys_stores].[Store_City].&amp;[Guadalajara]" c="Guadalajara"/>
              <i n="[toys_stores].[Store_City].&amp;[Guanajuato]" c="Guanajuato"/>
              <i n="[toys_stores].[Store_City].&amp;[Hermosillo]" c="Hermosillo"/>
              <i n="[toys_stores].[Store_City].&amp;[La Paz]" c="La Paz"/>
              <i n="[toys_stores].[Store_City].&amp;[Merida]" c="Merida"/>
              <i n="[toys_stores].[Store_City].&amp;[Mexicali]" c="Mexicali"/>
              <i n="[toys_stores].[Store_City].&amp;[Monterrey]" c="Monterrey"/>
              <i n="[toys_stores].[Store_City].&amp;[Morelia]" c="Morelia"/>
              <i n="[toys_stores].[Store_City].&amp;[Oaxaca]" c="Oaxaca"/>
              <i n="[toys_stores].[Store_City].&amp;[Pachuca]" c="Pachuca"/>
              <i n="[toys_stores].[Store_City].&amp;[Puebla]" c="Puebla"/>
              <i n="[toys_stores].[Store_City].&amp;[Saltillo]" c="Saltillo"/>
              <i n="[toys_stores].[Store_City].&amp;[San Luis Potosi]" c="San Luis Potosi"/>
              <i n="[toys_stores].[Store_City].&amp;[Santiago]" c="Santiago"/>
              <i n="[toys_stores].[Store_City].&amp;[Toluca]" c="Toluca"/>
              <i n="[toys_stores].[Store_City].&amp;[Tuxtla Gutierrez]" c="Tuxtla Gutierrez"/>
              <i n="[toys_stores].[Store_City].&amp;[Villahermosa]" c="Villahermosa"/>
              <i n="[toys_stores].[Store_City].&amp;[Xalapa]" c="Xalapa"/>
              <i n="[toys_stores].[Store_City].&amp;[Zacatecas]" c="Zacatecas"/>
            </range>
          </ranges>
        </level>
      </levels>
      <selections count="1">
        <selection n="[toys_stores].[Store_Cit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Name" xr10:uid="{F6039ADB-0A94-440A-888B-8E963C4223B9}" sourceName="[toys_products].[Product_Name]">
  <pivotTables>
    <pivotTable tabId="3" name="PivotTable1"/>
    <pivotTable tabId="3" name="PivotTable10"/>
    <pivotTable tabId="3" name="PivotTable11"/>
    <pivotTable tabId="3" name="PivotTable12"/>
    <pivotTable tabId="3" name="PivotTable13"/>
    <pivotTable tabId="3" name="PivotTable16"/>
    <pivotTable tabId="3" name="PivotTable2"/>
    <pivotTable tabId="3" name="PivotTable3"/>
    <pivotTable tabId="3" name="PivotTable4"/>
    <pivotTable tabId="3" name="PivotTable5"/>
    <pivotTable tabId="3" name="PivotTable6"/>
    <pivotTable tabId="3" name="PivotTable7"/>
    <pivotTable tabId="3" name="PivotTable8"/>
    <pivotTable tabId="3" name="PivotTable9"/>
  </pivotTables>
  <data>
    <olap pivotCacheId="379362253">
      <levels count="2">
        <level uniqueName="[toys_products].[Product_Name].[(All)]" sourceCaption="(All)" count="0"/>
        <level uniqueName="[toys_products].[Product_Name].[Product_Name]" sourceCaption="Product_Name" count="35">
          <ranges>
            <range startItem="0">
              <i n="[toys_products].[Product_Name].&amp;[Action Figure]" c="Action Figure"/>
              <i n="[toys_products].[Product_Name].&amp;[Animal Figures]" c="Animal Figures"/>
              <i n="[toys_products].[Product_Name].&amp;[Barrel O' Slime]" c="Barrel O' Slime"/>
              <i n="[toys_products].[Product_Name].&amp;[Chutes &amp; Ladders]" c="Chutes &amp; Ladders"/>
              <i n="[toys_products].[Product_Name].&amp;[Classic Dominoes]" c="Classic Dominoes"/>
              <i n="[toys_products].[Product_Name].&amp;[Colorbuds]" c="Colorbuds"/>
              <i n="[toys_products].[Product_Name].&amp;[Dart Gun]" c="Dart Gun"/>
              <i n="[toys_products].[Product_Name].&amp;[Deck Of Cards]" c="Deck Of Cards"/>
              <i n="[toys_products].[Product_Name].&amp;[Dino Egg]" c="Dino Egg"/>
              <i n="[toys_products].[Product_Name].&amp;[Dinosaur Figures]" c="Dinosaur Figures"/>
              <i n="[toys_products].[Product_Name].&amp;[Etch A Sketch]" c="Etch A Sketch"/>
              <i n="[toys_products].[Product_Name].&amp;[Foam Disk Launcher]" c="Foam Disk Launcher"/>
              <i n="[toys_products].[Product_Name].&amp;[Gamer Headphones]" c="Gamer Headphones"/>
              <i n="[toys_products].[Product_Name].&amp;[Glass Marbles]" c="Glass Marbles"/>
              <i n="[toys_products].[Product_Name].&amp;[Hot Wheels 5-Pack]" c="Hot Wheels 5-Pack"/>
              <i n="[toys_products].[Product_Name].&amp;[Jenga]" c="Jenga"/>
              <i n="[toys_products].[Product_Name].&amp;[Kids Makeup Kit]" c="Kids Makeup Kit"/>
              <i n="[toys_products].[Product_Name].&amp;[Lego Bricks]" c="Lego Bricks"/>
              <i n="[toys_products].[Product_Name].&amp;[Magic Sand]" c="Magic Sand"/>
              <i n="[toys_products].[Product_Name].&amp;[Mini Basketball Hoop]" c="Mini Basketball Hoop"/>
              <i n="[toys_products].[Product_Name].&amp;[Mini Ping Pong Set]" c="Mini Ping Pong Set"/>
              <i n="[toys_products].[Product_Name].&amp;[Monopoly]" c="Monopoly"/>
              <i n="[toys_products].[Product_Name].&amp;[Mr. Potatohead]" c="Mr. Potatohead"/>
              <i n="[toys_products].[Product_Name].&amp;[Nerf Gun]" c="Nerf Gun"/>
              <i n="[toys_products].[Product_Name].&amp;[PlayDoh Can]" c="PlayDoh Can"/>
              <i n="[toys_products].[Product_Name].&amp;[PlayDoh Playset]" c="PlayDoh Playset"/>
              <i n="[toys_products].[Product_Name].&amp;[PlayDoh Toolkit]" c="PlayDoh Toolkit"/>
              <i n="[toys_products].[Product_Name].&amp;[Playfoam]" c="Playfoam"/>
              <i n="[toys_products].[Product_Name].&amp;[Plush Pony]" c="Plush Pony"/>
              <i n="[toys_products].[Product_Name].&amp;[Rubik's Cube]" c="Rubik's Cube"/>
              <i n="[toys_products].[Product_Name].&amp;[Splash Balls]" c="Splash Balls"/>
              <i n="[toys_products].[Product_Name].&amp;[Supersoaker Water Gun]" c="Supersoaker Water Gun"/>
              <i n="[toys_products].[Product_Name].&amp;[Teddy Bear]" c="Teddy Bear"/>
              <i n="[toys_products].[Product_Name].&amp;[Toy Robot]" c="Toy Robot"/>
              <i n="[toys_products].[Product_Name].&amp;[Uno Card Game]" c="Uno Card Game"/>
            </range>
          </ranges>
        </level>
      </levels>
      <selections count="1">
        <selection n="[toys_products].[Product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ore_Location" xr10:uid="{559C5590-0E15-46DC-9682-B207726A62FA}" cache="Slicer_Store_Location" caption="Store_Location" level="1" style="SlicerStyleLight6" rowHeight="241300"/>
  <slicer name="Product_Category" xr10:uid="{4E52A584-77EA-47ED-9645-FBBBECA31CDF}" cache="Slicer_Product_Category" caption="Product_Category" level="1" style="SlicerStyleLight6" rowHeight="241300"/>
  <slicer name="Store_City" xr10:uid="{14AA7B58-BBFD-4CDD-BA7C-7A519CC6F1D2}" cache="Slicer_Store_City" caption="Store_City" level="1" style="SlicerStyleLight6" rowHeight="241300"/>
  <slicer name="Product_Name" xr10:uid="{04FFA5C7-A82C-4EA0-877B-B51483CE10DC}" cache="Slicer_Product_Name" caption="Product_Name" startItem="24" level="1" style="SlicerStyleLight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565793C-7382-419E-9D21-93CBB5E6EAA5}" name="Table1" displayName="Table1" ref="X2:Y31" totalsRowShown="0">
  <autoFilter ref="X2:Y31" xr:uid="{7565793C-7382-419E-9D21-93CBB5E6EAA5}"/>
  <tableColumns count="2">
    <tableColumn id="1" xr3:uid="{C9C10AA2-6567-41A5-8D74-7EE0770F89CA}" name="City" dataDxfId="1"/>
    <tableColumn id="2" xr3:uid="{A94D1A78-8E20-4396-A036-8F9878B85D87}" name="Profit" dataDxfId="0" dataCellStyle="Currency">
      <calculatedColumnFormula>INDEX($U$3:$U$31,MATCH(X3,$T$3:$T$31,0))</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E143F5A-4E7F-4675-890A-A7F4FF6B6EF0}" name="Table2" displayName="Table2" ref="X37:Y42" totalsRowShown="0">
  <autoFilter ref="X37:Y42" xr:uid="{BE143F5A-4E7F-4675-890A-A7F4FF6B6EF0}"/>
  <tableColumns count="2">
    <tableColumn id="1" xr3:uid="{487B9DB6-E656-43A4-8847-7380E8B9BE25}" name="Performance Label"/>
    <tableColumn id="2" xr3:uid="{DE7A4E6A-C2C7-4F70-971E-921D8F7C7380}" name="Value"/>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81EA0A18-0724-4675-A5F6-9D7708E9BAC8}" sourceName="[toys_sales].[Date]">
  <state minimalRefreshVersion="6" lastRefreshVersion="6" pivotCacheId="2115661359" filterType="unknown">
    <bounds startDate="2017-01-01T00:00:00" endDate="201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7CE269E9-A823-47BA-B35B-090A9DBC26F5}" cache="Timeline_Date" caption="Date" level="2" selectionLevel="2" scrollPosition="2017-01-01T00:00:00" style="TimeSlicerStyleLight6"/>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6" Type="http://schemas.openxmlformats.org/officeDocument/2006/relationships/table" Target="../tables/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table" Target="../tables/table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23C612-26DB-402F-9C99-AAC3B3C04BFC}">
  <dimension ref="A1"/>
  <sheetViews>
    <sheetView tabSelected="1" zoomScaleNormal="100" workbookViewId="0">
      <selection activeCell="AC11" sqref="AC11"/>
    </sheetView>
  </sheetViews>
  <sheetFormatPr defaultRowHeight="15" x14ac:dyDescent="0.25"/>
  <cols>
    <col min="1" max="16384" width="9.140625" style="1"/>
  </cols>
  <sheetData/>
  <pageMargins left="1" right="1" top="1" bottom="1" header="0.5" footer="0.5"/>
  <pageSetup paperSize="3" scale="75" orientation="landscape"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E52975-3089-463B-881B-559F241F2AD0}">
  <dimension ref="A1:AD74"/>
  <sheetViews>
    <sheetView topLeftCell="M1" workbookViewId="0">
      <selection activeCell="N37" sqref="N37:N48"/>
      <pivotSelection pane="bottomRight" showHeader="1" axis="axisRow" activeRow="36" activeCol="13" previousRow="36" previousCol="13" click="1" r:id="rId13">
        <pivotArea dataOnly="0" labelOnly="1" fieldPosition="0">
          <references count="1">
            <reference field="1" count="0"/>
          </references>
        </pivotArea>
      </pivotSelection>
    </sheetView>
  </sheetViews>
  <sheetFormatPr defaultRowHeight="15" x14ac:dyDescent="0.25"/>
  <cols>
    <col min="1" max="1" width="13.140625" bestFit="1" customWidth="1"/>
    <col min="2" max="2" width="16.28515625" bestFit="1" customWidth="1"/>
    <col min="3" max="4" width="12.7109375" bestFit="1" customWidth="1"/>
    <col min="5" max="5" width="13.85546875" bestFit="1" customWidth="1"/>
    <col min="6" max="6" width="22.28515625" bestFit="1" customWidth="1"/>
    <col min="7" max="7" width="11.85546875" bestFit="1" customWidth="1"/>
    <col min="8" max="9" width="12.7109375" bestFit="1" customWidth="1"/>
    <col min="10" max="10" width="14.5703125" bestFit="1" customWidth="1"/>
    <col min="11" max="11" width="13.5703125" bestFit="1" customWidth="1"/>
    <col min="12" max="12" width="22" bestFit="1" customWidth="1"/>
    <col min="13" max="13" width="12" bestFit="1" customWidth="1"/>
    <col min="14" max="14" width="18.5703125" bestFit="1" customWidth="1"/>
    <col min="15" max="15" width="11.140625" bestFit="1" customWidth="1"/>
    <col min="16" max="16" width="20.85546875" bestFit="1" customWidth="1"/>
    <col min="17" max="17" width="11.28515625" bestFit="1" customWidth="1"/>
    <col min="18" max="19" width="5" bestFit="1" customWidth="1"/>
    <col min="20" max="20" width="18.5703125" bestFit="1" customWidth="1"/>
    <col min="21" max="21" width="13.85546875" bestFit="1" customWidth="1"/>
    <col min="22" max="22" width="23.85546875" bestFit="1" customWidth="1"/>
    <col min="23" max="23" width="5" bestFit="1" customWidth="1"/>
    <col min="24" max="24" width="19.7109375" customWidth="1"/>
    <col min="25" max="25" width="12.5703125" bestFit="1" customWidth="1"/>
    <col min="26" max="26" width="5" bestFit="1" customWidth="1"/>
    <col min="27" max="27" width="9.5703125" bestFit="1" customWidth="1"/>
    <col min="28" max="28" width="8.5703125" bestFit="1" customWidth="1"/>
    <col min="29" max="29" width="5" bestFit="1" customWidth="1"/>
    <col min="30" max="30" width="10.140625" bestFit="1" customWidth="1"/>
    <col min="31" max="41" width="5" bestFit="1" customWidth="1"/>
    <col min="42" max="42" width="11.28515625" bestFit="1" customWidth="1"/>
  </cols>
  <sheetData>
    <row r="1" spans="1:25" x14ac:dyDescent="0.25">
      <c r="A1" s="19" t="s">
        <v>18</v>
      </c>
      <c r="B1" s="19"/>
      <c r="D1" s="22" t="s">
        <v>19</v>
      </c>
      <c r="E1" s="22"/>
      <c r="F1" s="7"/>
      <c r="J1" s="19" t="s">
        <v>22</v>
      </c>
      <c r="K1" s="19"/>
      <c r="L1" s="19"/>
      <c r="N1" s="19" t="s">
        <v>30</v>
      </c>
      <c r="O1" s="19"/>
    </row>
    <row r="2" spans="1:25" x14ac:dyDescent="0.25">
      <c r="A2" s="3" t="s">
        <v>4</v>
      </c>
      <c r="B2" t="s">
        <v>3</v>
      </c>
      <c r="D2" s="3" t="s">
        <v>4</v>
      </c>
      <c r="E2" t="s">
        <v>1</v>
      </c>
      <c r="J2" s="3" t="s">
        <v>4</v>
      </c>
      <c r="K2" t="s">
        <v>23</v>
      </c>
      <c r="L2" t="s">
        <v>21</v>
      </c>
      <c r="N2" s="3" t="s">
        <v>4</v>
      </c>
      <c r="O2" t="s">
        <v>24</v>
      </c>
      <c r="T2" s="3" t="s">
        <v>4</v>
      </c>
      <c r="U2" t="s">
        <v>2</v>
      </c>
      <c r="X2" t="s">
        <v>111</v>
      </c>
      <c r="Y2" t="s">
        <v>112</v>
      </c>
    </row>
    <row r="3" spans="1:25" x14ac:dyDescent="0.25">
      <c r="A3" s="4">
        <v>2017</v>
      </c>
      <c r="B3" s="5"/>
      <c r="D3" s="4">
        <v>2017</v>
      </c>
      <c r="E3" s="5"/>
      <c r="J3" s="4">
        <v>2017</v>
      </c>
      <c r="K3" s="5"/>
      <c r="L3" s="5"/>
      <c r="N3" s="4" t="s">
        <v>25</v>
      </c>
      <c r="O3" s="10">
        <v>0.2784667525695782</v>
      </c>
      <c r="T3" s="4" t="s">
        <v>89</v>
      </c>
      <c r="U3" s="2">
        <v>465558</v>
      </c>
      <c r="X3" s="4" t="s">
        <v>89</v>
      </c>
      <c r="Y3" s="12">
        <f>INDEX($U$3:$U$31,MATCH(X3,$T$3:$T$31,0))</f>
        <v>465558</v>
      </c>
    </row>
    <row r="4" spans="1:25" x14ac:dyDescent="0.25">
      <c r="A4" s="6" t="s">
        <v>6</v>
      </c>
      <c r="B4" s="2">
        <v>542554.91</v>
      </c>
      <c r="D4" s="6" t="s">
        <v>6</v>
      </c>
      <c r="E4" s="2">
        <v>375428.91</v>
      </c>
      <c r="J4" s="8" t="s">
        <v>6</v>
      </c>
      <c r="K4" s="9">
        <v>542554.91</v>
      </c>
      <c r="L4" s="9"/>
      <c r="N4" s="4" t="s">
        <v>26</v>
      </c>
      <c r="O4" s="10">
        <v>0.44572272321893025</v>
      </c>
      <c r="T4" s="4" t="s">
        <v>92</v>
      </c>
      <c r="U4" s="2">
        <v>368930</v>
      </c>
      <c r="X4" s="4" t="s">
        <v>92</v>
      </c>
      <c r="Y4" s="12">
        <f t="shared" ref="Y4:Y31" si="0">INDEX($U$3:$U$31,MATCH(X4,$T$3:$T$31,0))</f>
        <v>368930</v>
      </c>
    </row>
    <row r="5" spans="1:25" x14ac:dyDescent="0.25">
      <c r="A5" s="6" t="s">
        <v>7</v>
      </c>
      <c r="B5" s="2">
        <v>541351.65</v>
      </c>
      <c r="D5" s="6" t="s">
        <v>7</v>
      </c>
      <c r="E5" s="2">
        <v>379490.65</v>
      </c>
      <c r="J5" s="8" t="s">
        <v>7</v>
      </c>
      <c r="K5" s="9">
        <v>541351.65</v>
      </c>
      <c r="L5" s="9">
        <v>542554.91</v>
      </c>
      <c r="N5" s="4" t="s">
        <v>27</v>
      </c>
      <c r="O5" s="10">
        <v>0.30266841306657899</v>
      </c>
      <c r="T5" s="4" t="s">
        <v>98</v>
      </c>
      <c r="U5" s="2">
        <v>346729</v>
      </c>
      <c r="X5" s="4" t="s">
        <v>98</v>
      </c>
      <c r="Y5" s="12">
        <f t="shared" si="0"/>
        <v>346729</v>
      </c>
    </row>
    <row r="6" spans="1:25" x14ac:dyDescent="0.25">
      <c r="A6" s="6" t="s">
        <v>8</v>
      </c>
      <c r="B6" s="2">
        <v>589485.18999999994</v>
      </c>
      <c r="D6" s="6" t="s">
        <v>8</v>
      </c>
      <c r="E6" s="2">
        <v>415493.19</v>
      </c>
      <c r="J6" s="8" t="s">
        <v>8</v>
      </c>
      <c r="K6" s="9">
        <v>589485.18999999994</v>
      </c>
      <c r="L6" s="9">
        <v>541351.65</v>
      </c>
      <c r="N6" s="4" t="s">
        <v>28</v>
      </c>
      <c r="O6" s="10">
        <v>0.23279663596390721</v>
      </c>
      <c r="T6" s="4" t="s">
        <v>94</v>
      </c>
      <c r="U6" s="2">
        <v>263608</v>
      </c>
      <c r="X6" s="4" t="s">
        <v>94</v>
      </c>
      <c r="Y6" s="12">
        <f t="shared" si="0"/>
        <v>263608</v>
      </c>
    </row>
    <row r="7" spans="1:25" x14ac:dyDescent="0.25">
      <c r="A7" s="6" t="s">
        <v>9</v>
      </c>
      <c r="B7" s="2">
        <v>681072.98</v>
      </c>
      <c r="D7" s="6" t="s">
        <v>9</v>
      </c>
      <c r="E7" s="2">
        <v>490973.98</v>
      </c>
      <c r="J7" s="8" t="s">
        <v>9</v>
      </c>
      <c r="K7" s="9">
        <v>681072.98</v>
      </c>
      <c r="L7" s="9">
        <v>589485.18999999994</v>
      </c>
      <c r="N7" s="4" t="s">
        <v>29</v>
      </c>
      <c r="O7" s="10">
        <v>0.21195286066376989</v>
      </c>
      <c r="T7" s="4" t="s">
        <v>93</v>
      </c>
      <c r="U7" s="2">
        <v>235047</v>
      </c>
      <c r="X7" s="4" t="s">
        <v>93</v>
      </c>
      <c r="Y7" s="12">
        <f t="shared" si="0"/>
        <v>235047</v>
      </c>
    </row>
    <row r="8" spans="1:25" x14ac:dyDescent="0.25">
      <c r="A8" s="6" t="s">
        <v>10</v>
      </c>
      <c r="B8" s="2">
        <v>672369.9</v>
      </c>
      <c r="D8" s="6" t="s">
        <v>10</v>
      </c>
      <c r="E8" s="2">
        <v>485475.9</v>
      </c>
      <c r="J8" s="8" t="s">
        <v>10</v>
      </c>
      <c r="K8" s="9">
        <v>672369.9</v>
      </c>
      <c r="L8" s="9">
        <v>681072.98</v>
      </c>
      <c r="N8" s="4" t="s">
        <v>5</v>
      </c>
      <c r="O8" s="10">
        <v>0.27789185465224242</v>
      </c>
      <c r="T8" s="4" t="s">
        <v>102</v>
      </c>
      <c r="U8" s="2">
        <v>229694</v>
      </c>
      <c r="X8" s="4" t="s">
        <v>102</v>
      </c>
      <c r="Y8" s="12">
        <f t="shared" si="0"/>
        <v>229694</v>
      </c>
    </row>
    <row r="9" spans="1:25" x14ac:dyDescent="0.25">
      <c r="A9" s="6" t="s">
        <v>11</v>
      </c>
      <c r="B9" s="2">
        <v>661980.22</v>
      </c>
      <c r="D9" s="6" t="s">
        <v>11</v>
      </c>
      <c r="E9" s="2">
        <v>472165.22</v>
      </c>
      <c r="J9" s="8" t="s">
        <v>11</v>
      </c>
      <c r="K9" s="9">
        <v>661980.22</v>
      </c>
      <c r="L9" s="9">
        <v>672369.9</v>
      </c>
      <c r="T9" s="4" t="s">
        <v>97</v>
      </c>
      <c r="U9" s="2">
        <v>175048</v>
      </c>
      <c r="X9" s="4" t="s">
        <v>97</v>
      </c>
      <c r="Y9" s="12">
        <f t="shared" si="0"/>
        <v>175048</v>
      </c>
    </row>
    <row r="10" spans="1:25" x14ac:dyDescent="0.25">
      <c r="A10" s="6" t="s">
        <v>12</v>
      </c>
      <c r="B10" s="2">
        <v>556034.23</v>
      </c>
      <c r="D10" s="6" t="s">
        <v>12</v>
      </c>
      <c r="E10" s="2">
        <v>379112.23</v>
      </c>
      <c r="J10" s="8" t="s">
        <v>12</v>
      </c>
      <c r="K10" s="9">
        <v>556034.23</v>
      </c>
      <c r="L10" s="9">
        <v>661980.22</v>
      </c>
      <c r="N10" s="20" t="s">
        <v>32</v>
      </c>
      <c r="O10" s="21"/>
      <c r="T10" s="4" t="s">
        <v>109</v>
      </c>
      <c r="U10" s="2">
        <v>163720</v>
      </c>
      <c r="X10" s="4" t="s">
        <v>109</v>
      </c>
      <c r="Y10" s="12">
        <f t="shared" si="0"/>
        <v>163720</v>
      </c>
    </row>
    <row r="11" spans="1:25" x14ac:dyDescent="0.25">
      <c r="A11" s="6" t="s">
        <v>13</v>
      </c>
      <c r="B11" s="2">
        <v>489422.73</v>
      </c>
      <c r="D11" s="6" t="s">
        <v>13</v>
      </c>
      <c r="E11" s="2">
        <v>330491.73</v>
      </c>
      <c r="J11" s="8" t="s">
        <v>13</v>
      </c>
      <c r="K11" s="9">
        <v>489422.73</v>
      </c>
      <c r="L11" s="9">
        <v>556034.23</v>
      </c>
      <c r="N11" s="3" t="s">
        <v>4</v>
      </c>
      <c r="O11" t="s">
        <v>31</v>
      </c>
      <c r="T11" s="4" t="s">
        <v>103</v>
      </c>
      <c r="U11" s="2">
        <v>163248</v>
      </c>
      <c r="X11" s="4" t="s">
        <v>103</v>
      </c>
      <c r="Y11" s="12">
        <f t="shared" si="0"/>
        <v>163248</v>
      </c>
    </row>
    <row r="12" spans="1:25" x14ac:dyDescent="0.25">
      <c r="A12" s="6" t="s">
        <v>14</v>
      </c>
      <c r="B12" s="2">
        <v>585844.04</v>
      </c>
      <c r="D12" s="6" t="s">
        <v>14</v>
      </c>
      <c r="E12" s="2">
        <v>419447.03999999998</v>
      </c>
      <c r="J12" s="8" t="s">
        <v>14</v>
      </c>
      <c r="K12" s="9">
        <v>585844.04</v>
      </c>
      <c r="L12" s="9">
        <v>489422.73</v>
      </c>
      <c r="N12" s="4">
        <v>2017</v>
      </c>
      <c r="O12" s="11">
        <v>420845</v>
      </c>
      <c r="T12" s="4" t="s">
        <v>106</v>
      </c>
      <c r="U12" s="2">
        <v>162702</v>
      </c>
      <c r="X12" s="4" t="s">
        <v>106</v>
      </c>
      <c r="Y12" s="12">
        <f t="shared" si="0"/>
        <v>162702</v>
      </c>
    </row>
    <row r="13" spans="1:25" x14ac:dyDescent="0.25">
      <c r="A13" s="6" t="s">
        <v>15</v>
      </c>
      <c r="B13" s="2">
        <v>623874.39</v>
      </c>
      <c r="D13" s="6" t="s">
        <v>15</v>
      </c>
      <c r="E13" s="2">
        <v>445075.39</v>
      </c>
      <c r="J13" s="8" t="s">
        <v>15</v>
      </c>
      <c r="K13" s="9">
        <v>623874.39</v>
      </c>
      <c r="L13" s="9">
        <v>585844.04</v>
      </c>
      <c r="N13" s="4">
        <v>2018</v>
      </c>
      <c r="O13" s="11">
        <v>408417</v>
      </c>
      <c r="T13" s="4" t="s">
        <v>85</v>
      </c>
      <c r="U13" s="2">
        <v>146868</v>
      </c>
      <c r="X13" s="4" t="s">
        <v>85</v>
      </c>
      <c r="Y13" s="12">
        <f t="shared" si="0"/>
        <v>146868</v>
      </c>
    </row>
    <row r="14" spans="1:25" x14ac:dyDescent="0.25">
      <c r="A14" s="6" t="s">
        <v>16</v>
      </c>
      <c r="B14" s="2">
        <v>661304.15</v>
      </c>
      <c r="D14" s="6" t="s">
        <v>16</v>
      </c>
      <c r="E14" s="2">
        <v>468431.15</v>
      </c>
      <c r="J14" s="8" t="s">
        <v>16</v>
      </c>
      <c r="K14" s="9">
        <v>661304.15</v>
      </c>
      <c r="L14" s="9">
        <v>623874.39</v>
      </c>
      <c r="N14" s="4" t="s">
        <v>5</v>
      </c>
      <c r="O14" s="11">
        <v>829262</v>
      </c>
      <c r="T14" s="4" t="s">
        <v>83</v>
      </c>
      <c r="U14" s="2">
        <v>146339</v>
      </c>
      <c r="X14" s="4" t="s">
        <v>83</v>
      </c>
      <c r="Y14" s="12">
        <f t="shared" si="0"/>
        <v>146339</v>
      </c>
    </row>
    <row r="15" spans="1:25" x14ac:dyDescent="0.25">
      <c r="A15" s="6" t="s">
        <v>17</v>
      </c>
      <c r="B15" s="2">
        <v>877203.69</v>
      </c>
      <c r="D15" s="6" t="s">
        <v>17</v>
      </c>
      <c r="E15" s="2">
        <v>631125.68999999994</v>
      </c>
      <c r="J15" s="8" t="s">
        <v>17</v>
      </c>
      <c r="K15" s="9">
        <v>877203.69</v>
      </c>
      <c r="L15" s="9">
        <v>661304.15</v>
      </c>
      <c r="T15" s="4" t="s">
        <v>99</v>
      </c>
      <c r="U15" s="2">
        <v>90484</v>
      </c>
      <c r="X15" s="4" t="s">
        <v>99</v>
      </c>
      <c r="Y15" s="12">
        <f t="shared" si="0"/>
        <v>90484</v>
      </c>
    </row>
    <row r="16" spans="1:25" x14ac:dyDescent="0.25">
      <c r="A16" s="4">
        <v>2018</v>
      </c>
      <c r="B16" s="5"/>
      <c r="D16" s="4">
        <v>2018</v>
      </c>
      <c r="E16" s="5"/>
      <c r="J16" s="4">
        <v>2018</v>
      </c>
      <c r="K16" s="5"/>
      <c r="L16" s="5"/>
      <c r="N16" s="19" t="s">
        <v>37</v>
      </c>
      <c r="O16" s="19"/>
      <c r="P16" s="19"/>
      <c r="T16" s="4" t="s">
        <v>87</v>
      </c>
      <c r="U16" s="2">
        <v>83088</v>
      </c>
      <c r="X16" s="4" t="s">
        <v>87</v>
      </c>
      <c r="Y16" s="12">
        <f t="shared" si="0"/>
        <v>83088</v>
      </c>
    </row>
    <row r="17" spans="1:25" x14ac:dyDescent="0.25">
      <c r="A17" s="6" t="s">
        <v>6</v>
      </c>
      <c r="B17" s="2">
        <v>747196.22</v>
      </c>
      <c r="D17" s="6" t="s">
        <v>6</v>
      </c>
      <c r="E17" s="2">
        <v>542122.22</v>
      </c>
      <c r="J17" s="8" t="s">
        <v>6</v>
      </c>
      <c r="K17" s="9">
        <v>747196.22</v>
      </c>
      <c r="L17" s="9">
        <v>877203.69</v>
      </c>
      <c r="N17" s="3" t="s">
        <v>34</v>
      </c>
      <c r="O17" t="s" vm="1">
        <v>35</v>
      </c>
      <c r="T17" s="4" t="s">
        <v>108</v>
      </c>
      <c r="U17" s="2">
        <v>74221</v>
      </c>
      <c r="X17" s="4" t="s">
        <v>108</v>
      </c>
      <c r="Y17" s="12">
        <f t="shared" si="0"/>
        <v>74221</v>
      </c>
    </row>
    <row r="18" spans="1:25" x14ac:dyDescent="0.25">
      <c r="A18" s="6" t="s">
        <v>7</v>
      </c>
      <c r="B18" s="2">
        <v>722632.19</v>
      </c>
      <c r="D18" s="6" t="s">
        <v>7</v>
      </c>
      <c r="E18" s="2">
        <v>533318.18999999994</v>
      </c>
      <c r="J18" s="8" t="s">
        <v>7</v>
      </c>
      <c r="K18" s="9">
        <v>722632.19</v>
      </c>
      <c r="L18" s="9">
        <v>747196.22</v>
      </c>
      <c r="T18" s="4" t="s">
        <v>105</v>
      </c>
      <c r="U18" s="2">
        <v>72922</v>
      </c>
      <c r="X18" s="4" t="s">
        <v>105</v>
      </c>
      <c r="Y18" s="12">
        <f t="shared" si="0"/>
        <v>72922</v>
      </c>
    </row>
    <row r="19" spans="1:25" x14ac:dyDescent="0.25">
      <c r="A19" s="6" t="s">
        <v>8</v>
      </c>
      <c r="B19" s="2">
        <v>883515.64</v>
      </c>
      <c r="D19" s="6" t="s">
        <v>8</v>
      </c>
      <c r="E19" s="2">
        <v>651606.64</v>
      </c>
      <c r="J19" s="8" t="s">
        <v>8</v>
      </c>
      <c r="K19" s="9">
        <v>883515.64</v>
      </c>
      <c r="L19" s="9">
        <v>722632.19</v>
      </c>
      <c r="N19" s="3" t="s">
        <v>4</v>
      </c>
      <c r="O19" t="s">
        <v>2</v>
      </c>
      <c r="P19" t="s">
        <v>36</v>
      </c>
      <c r="T19" s="4" t="s">
        <v>104</v>
      </c>
      <c r="U19" s="2">
        <v>68880</v>
      </c>
      <c r="X19" s="4" t="s">
        <v>104</v>
      </c>
      <c r="Y19" s="12">
        <f t="shared" si="0"/>
        <v>68880</v>
      </c>
    </row>
    <row r="20" spans="1:25" x14ac:dyDescent="0.25">
      <c r="A20" s="6" t="s">
        <v>9</v>
      </c>
      <c r="B20" s="2">
        <v>827691.07</v>
      </c>
      <c r="D20" s="6" t="s">
        <v>9</v>
      </c>
      <c r="E20" s="2">
        <v>612595.06999999995</v>
      </c>
      <c r="J20" s="8" t="s">
        <v>9</v>
      </c>
      <c r="K20" s="9">
        <v>827691.07</v>
      </c>
      <c r="L20" s="9">
        <v>883515.64</v>
      </c>
      <c r="N20" s="4" t="s">
        <v>33</v>
      </c>
      <c r="O20" s="2">
        <v>180445</v>
      </c>
      <c r="P20" s="2">
        <v>175038</v>
      </c>
      <c r="T20" s="4" t="s">
        <v>82</v>
      </c>
      <c r="U20" s="2">
        <v>68642</v>
      </c>
      <c r="X20" s="4" t="s">
        <v>82</v>
      </c>
      <c r="Y20" s="12">
        <f t="shared" si="0"/>
        <v>68642</v>
      </c>
    </row>
    <row r="21" spans="1:25" x14ac:dyDescent="0.25">
      <c r="A21" s="6" t="s">
        <v>10</v>
      </c>
      <c r="B21" s="2">
        <v>825319.49</v>
      </c>
      <c r="D21" s="6" t="s">
        <v>10</v>
      </c>
      <c r="E21" s="2">
        <v>614972.49</v>
      </c>
      <c r="J21" s="8" t="s">
        <v>10</v>
      </c>
      <c r="K21" s="9">
        <v>825319.49</v>
      </c>
      <c r="L21" s="9">
        <v>827691.07</v>
      </c>
      <c r="N21" s="4" t="s">
        <v>5</v>
      </c>
      <c r="O21" s="2">
        <v>180445</v>
      </c>
      <c r="P21" s="2">
        <v>175038</v>
      </c>
      <c r="T21" s="4" t="s">
        <v>84</v>
      </c>
      <c r="U21" s="2">
        <v>67940</v>
      </c>
      <c r="X21" s="4" t="s">
        <v>84</v>
      </c>
      <c r="Y21" s="12">
        <f t="shared" si="0"/>
        <v>67940</v>
      </c>
    </row>
    <row r="22" spans="1:25" x14ac:dyDescent="0.25">
      <c r="A22" s="6" t="s">
        <v>11</v>
      </c>
      <c r="B22" s="2">
        <v>808299.25</v>
      </c>
      <c r="D22" s="6" t="s">
        <v>11</v>
      </c>
      <c r="E22" s="2">
        <v>601087.25</v>
      </c>
      <c r="J22" s="8" t="s">
        <v>11</v>
      </c>
      <c r="K22" s="9">
        <v>808299.25</v>
      </c>
      <c r="L22" s="9">
        <v>825319.49</v>
      </c>
      <c r="N22" s="12">
        <f>GETPIVOTDATA("[Measures].[Total Profit]",$N$19,"[toys_calendar].[MMM-YYYY]","[toys_calendar].[MMM-YYYY].&amp;[Sep-2018]")</f>
        <v>180445</v>
      </c>
      <c r="O22" s="12">
        <f>GETPIVOTDATA("[Measures].[Previous Month Profit]",$N$19,"[toys_calendar].[MMM-YYYY]","[toys_calendar].[MMM-YYYY].&amp;[Sep-2018]")</f>
        <v>175038</v>
      </c>
      <c r="P22" t="str">
        <f>"Current Month Profit: "&amp;N20</f>
        <v>Current Month Profit: Sep-2018</v>
      </c>
      <c r="T22" s="4" t="s">
        <v>86</v>
      </c>
      <c r="U22" s="2">
        <v>66558</v>
      </c>
      <c r="X22" s="4" t="s">
        <v>86</v>
      </c>
      <c r="Y22" s="12">
        <f t="shared" si="0"/>
        <v>66558</v>
      </c>
    </row>
    <row r="23" spans="1:25" x14ac:dyDescent="0.25">
      <c r="A23" s="6" t="s">
        <v>12</v>
      </c>
      <c r="B23" s="2">
        <v>828348.86</v>
      </c>
      <c r="D23" s="6" t="s">
        <v>12</v>
      </c>
      <c r="E23" s="2">
        <v>618541.86</v>
      </c>
      <c r="J23" s="8" t="s">
        <v>12</v>
      </c>
      <c r="K23" s="9">
        <v>828348.86</v>
      </c>
      <c r="L23" s="9">
        <v>808299.25</v>
      </c>
      <c r="N23" s="13">
        <f>(N22/O22) - 1</f>
        <v>3.0890435219780743E-2</v>
      </c>
      <c r="T23" s="4" t="s">
        <v>107</v>
      </c>
      <c r="U23" s="2">
        <v>65787</v>
      </c>
      <c r="X23" s="4" t="s">
        <v>107</v>
      </c>
      <c r="Y23" s="12">
        <f t="shared" si="0"/>
        <v>65787</v>
      </c>
    </row>
    <row r="24" spans="1:25" x14ac:dyDescent="0.25">
      <c r="A24" s="6" t="s">
        <v>13</v>
      </c>
      <c r="B24" s="2">
        <v>660877.06999999995</v>
      </c>
      <c r="D24" s="6" t="s">
        <v>13</v>
      </c>
      <c r="E24" s="2">
        <v>485839.07</v>
      </c>
      <c r="J24" s="8" t="s">
        <v>13</v>
      </c>
      <c r="K24" s="9">
        <v>660877.06999999995</v>
      </c>
      <c r="L24" s="9">
        <v>828348.86</v>
      </c>
      <c r="T24" s="4" t="s">
        <v>96</v>
      </c>
      <c r="U24" s="2">
        <v>64399</v>
      </c>
      <c r="X24" s="4" t="s">
        <v>96</v>
      </c>
      <c r="Y24" s="12">
        <f t="shared" si="0"/>
        <v>64399</v>
      </c>
    </row>
    <row r="25" spans="1:25" x14ac:dyDescent="0.25">
      <c r="A25" s="6" t="s">
        <v>14</v>
      </c>
      <c r="B25" s="2">
        <v>658194.48</v>
      </c>
      <c r="D25" s="6" t="s">
        <v>14</v>
      </c>
      <c r="E25" s="2">
        <v>477749.48</v>
      </c>
      <c r="J25" s="8" t="s">
        <v>14</v>
      </c>
      <c r="K25" s="9">
        <v>658194.48</v>
      </c>
      <c r="L25" s="9">
        <v>660877.06999999995</v>
      </c>
      <c r="N25" s="19" t="s">
        <v>37</v>
      </c>
      <c r="O25" s="19"/>
      <c r="P25" s="19"/>
      <c r="T25" s="4" t="s">
        <v>101</v>
      </c>
      <c r="U25" s="2">
        <v>63989</v>
      </c>
      <c r="X25" s="4" t="s">
        <v>101</v>
      </c>
      <c r="Y25" s="12">
        <f t="shared" si="0"/>
        <v>63989</v>
      </c>
    </row>
    <row r="26" spans="1:25" x14ac:dyDescent="0.25">
      <c r="A26" s="4" t="s">
        <v>5</v>
      </c>
      <c r="B26" s="2">
        <v>14444572.35</v>
      </c>
      <c r="D26" s="4" t="s">
        <v>5</v>
      </c>
      <c r="E26" s="2">
        <v>10430543.35</v>
      </c>
      <c r="J26" s="8" t="s">
        <v>15</v>
      </c>
      <c r="K26" s="9"/>
      <c r="L26" s="9">
        <v>658194.48</v>
      </c>
      <c r="N26" s="3" t="s">
        <v>34</v>
      </c>
      <c r="O26" t="s" vm="1">
        <v>35</v>
      </c>
      <c r="T26" s="4" t="s">
        <v>90</v>
      </c>
      <c r="U26" s="2">
        <v>63959</v>
      </c>
      <c r="X26" s="4" t="s">
        <v>90</v>
      </c>
      <c r="Y26" s="12">
        <f t="shared" si="0"/>
        <v>63959</v>
      </c>
    </row>
    <row r="27" spans="1:25" x14ac:dyDescent="0.25">
      <c r="F27" s="3" t="s">
        <v>43</v>
      </c>
      <c r="G27" t="s" vm="2">
        <v>44</v>
      </c>
      <c r="T27" s="4" t="s">
        <v>91</v>
      </c>
      <c r="U27" s="2">
        <v>62673</v>
      </c>
      <c r="X27" s="4" t="s">
        <v>91</v>
      </c>
      <c r="Y27" s="12">
        <f t="shared" si="0"/>
        <v>62673</v>
      </c>
    </row>
    <row r="28" spans="1:25" x14ac:dyDescent="0.25">
      <c r="A28" s="19" t="s">
        <v>20</v>
      </c>
      <c r="B28" s="19"/>
      <c r="N28" s="3" t="s">
        <v>4</v>
      </c>
      <c r="O28" t="s">
        <v>31</v>
      </c>
      <c r="P28" t="s">
        <v>80</v>
      </c>
      <c r="T28" s="4" t="s">
        <v>100</v>
      </c>
      <c r="U28" s="2">
        <v>59618</v>
      </c>
      <c r="X28" s="4" t="s">
        <v>100</v>
      </c>
      <c r="Y28" s="12">
        <f t="shared" si="0"/>
        <v>59618</v>
      </c>
    </row>
    <row r="29" spans="1:25" x14ac:dyDescent="0.25">
      <c r="A29" s="3" t="s">
        <v>2</v>
      </c>
      <c r="B29" s="3" t="s">
        <v>38</v>
      </c>
      <c r="F29" s="3" t="s">
        <v>2</v>
      </c>
      <c r="G29" s="3" t="s">
        <v>38</v>
      </c>
      <c r="N29" s="4" t="s">
        <v>33</v>
      </c>
      <c r="O29" s="5">
        <v>41830</v>
      </c>
      <c r="P29" s="5">
        <v>40579</v>
      </c>
      <c r="T29" s="4" t="s">
        <v>110</v>
      </c>
      <c r="U29" s="2">
        <v>59160</v>
      </c>
      <c r="X29" s="4" t="s">
        <v>110</v>
      </c>
      <c r="Y29" s="12">
        <f t="shared" si="0"/>
        <v>59160</v>
      </c>
    </row>
    <row r="30" spans="1:25" x14ac:dyDescent="0.25">
      <c r="A30" s="3" t="s">
        <v>4</v>
      </c>
      <c r="B30">
        <v>2017</v>
      </c>
      <c r="C30">
        <v>2018</v>
      </c>
      <c r="D30" t="s">
        <v>5</v>
      </c>
      <c r="F30" s="3" t="s">
        <v>4</v>
      </c>
      <c r="G30">
        <v>2017</v>
      </c>
      <c r="H30">
        <v>2018</v>
      </c>
      <c r="I30" t="s">
        <v>5</v>
      </c>
      <c r="N30" s="4" t="s">
        <v>5</v>
      </c>
      <c r="O30" s="5">
        <v>41830</v>
      </c>
      <c r="P30" s="5">
        <v>40579</v>
      </c>
      <c r="T30" s="4" t="s">
        <v>95</v>
      </c>
      <c r="U30" s="2">
        <v>57407</v>
      </c>
      <c r="X30" s="4" t="s">
        <v>95</v>
      </c>
      <c r="Y30" s="12">
        <f t="shared" si="0"/>
        <v>57407</v>
      </c>
    </row>
    <row r="31" spans="1:25" x14ac:dyDescent="0.25">
      <c r="A31" s="4" t="s">
        <v>6</v>
      </c>
      <c r="B31" s="2">
        <v>167126</v>
      </c>
      <c r="C31" s="2">
        <v>205074</v>
      </c>
      <c r="D31" s="2">
        <v>372200</v>
      </c>
      <c r="F31" s="4" t="s">
        <v>39</v>
      </c>
      <c r="G31" s="2">
        <v>148413</v>
      </c>
      <c r="H31" s="2">
        <v>173039</v>
      </c>
      <c r="I31" s="2">
        <v>321452</v>
      </c>
      <c r="N31" s="14">
        <f>GETPIVOTDATA("[Measures].[Total Orders]",$N$28,"[toys_calendar].[MMM-YYYY]","[toys_calendar].[MMM-YYYY].&amp;[Sep-2018]")</f>
        <v>41830</v>
      </c>
      <c r="O31" s="14">
        <f>GETPIVOTDATA("[Measures].[Previous Month Orders]",$N$28,"[toys_calendar].[MMM-YYYY]","[toys_calendar].[MMM-YYYY].&amp;[Sep-2018]")</f>
        <v>40579</v>
      </c>
      <c r="P31" t="str">
        <f>"Current Month Orders: "&amp;N29</f>
        <v>Current Month Orders: Sep-2018</v>
      </c>
      <c r="T31" s="4" t="s">
        <v>88</v>
      </c>
      <c r="U31" s="2">
        <v>56811</v>
      </c>
      <c r="X31" s="4" t="s">
        <v>88</v>
      </c>
      <c r="Y31" s="12">
        <f t="shared" si="0"/>
        <v>56811</v>
      </c>
    </row>
    <row r="32" spans="1:25" x14ac:dyDescent="0.25">
      <c r="A32" s="4" t="s">
        <v>7</v>
      </c>
      <c r="B32" s="2">
        <v>161861</v>
      </c>
      <c r="C32" s="2">
        <v>189314</v>
      </c>
      <c r="D32" s="2">
        <v>351175</v>
      </c>
      <c r="F32" s="4" t="s">
        <v>40</v>
      </c>
      <c r="G32" s="2">
        <v>376884</v>
      </c>
      <c r="H32" s="2">
        <v>408965</v>
      </c>
      <c r="I32" s="2">
        <v>785849</v>
      </c>
      <c r="N32" s="13">
        <f>N31/O31-1</f>
        <v>3.0828753788905594E-2</v>
      </c>
      <c r="T32" s="4" t="s">
        <v>5</v>
      </c>
      <c r="U32" s="2">
        <v>4014029</v>
      </c>
    </row>
    <row r="33" spans="1:30" x14ac:dyDescent="0.25">
      <c r="A33" s="4" t="s">
        <v>8</v>
      </c>
      <c r="B33" s="2">
        <v>173992</v>
      </c>
      <c r="C33" s="2">
        <v>231909</v>
      </c>
      <c r="D33" s="2">
        <v>405901</v>
      </c>
      <c r="F33" s="4" t="s">
        <v>41</v>
      </c>
      <c r="G33" s="2">
        <v>869573</v>
      </c>
      <c r="H33" s="2">
        <v>1030820</v>
      </c>
      <c r="I33" s="2">
        <v>1900393</v>
      </c>
    </row>
    <row r="34" spans="1:30" x14ac:dyDescent="0.25">
      <c r="A34" s="4" t="s">
        <v>9</v>
      </c>
      <c r="B34" s="2">
        <v>190099</v>
      </c>
      <c r="C34" s="2">
        <v>215096</v>
      </c>
      <c r="D34" s="2">
        <v>405195</v>
      </c>
      <c r="F34" s="4" t="s">
        <v>42</v>
      </c>
      <c r="G34" s="2">
        <v>177167</v>
      </c>
      <c r="H34" s="2">
        <v>211418</v>
      </c>
      <c r="I34" s="2">
        <v>388585</v>
      </c>
      <c r="N34" s="19" t="s">
        <v>81</v>
      </c>
      <c r="O34" s="19"/>
    </row>
    <row r="35" spans="1:30" x14ac:dyDescent="0.25">
      <c r="A35" s="4" t="s">
        <v>10</v>
      </c>
      <c r="B35" s="2">
        <v>186894</v>
      </c>
      <c r="C35" s="2">
        <v>210347</v>
      </c>
      <c r="D35" s="2">
        <v>397241</v>
      </c>
      <c r="F35" s="4" t="s">
        <v>5</v>
      </c>
      <c r="G35" s="2">
        <v>1572037</v>
      </c>
      <c r="H35" s="2">
        <v>1824242</v>
      </c>
      <c r="I35" s="2">
        <v>3396279</v>
      </c>
      <c r="N35" s="3" t="s">
        <v>31</v>
      </c>
      <c r="O35" s="3" t="s">
        <v>38</v>
      </c>
      <c r="T35" s="19" t="s">
        <v>113</v>
      </c>
      <c r="U35" s="19"/>
      <c r="V35" s="19"/>
    </row>
    <row r="36" spans="1:30" x14ac:dyDescent="0.25">
      <c r="A36" s="4" t="s">
        <v>11</v>
      </c>
      <c r="B36" s="2">
        <v>189815</v>
      </c>
      <c r="C36" s="2">
        <v>207212</v>
      </c>
      <c r="D36" s="2">
        <v>397027</v>
      </c>
      <c r="N36" s="3" t="s">
        <v>4</v>
      </c>
      <c r="O36">
        <v>2017</v>
      </c>
      <c r="P36">
        <v>2018</v>
      </c>
      <c r="Q36" t="s">
        <v>5</v>
      </c>
      <c r="T36" s="3" t="s">
        <v>34</v>
      </c>
      <c r="U36" t="s" vm="1">
        <v>35</v>
      </c>
    </row>
    <row r="37" spans="1:30" x14ac:dyDescent="0.25">
      <c r="A37" s="4" t="s">
        <v>12</v>
      </c>
      <c r="B37" s="2">
        <v>176922</v>
      </c>
      <c r="C37" s="2">
        <v>209807</v>
      </c>
      <c r="D37" s="2">
        <v>386729</v>
      </c>
      <c r="N37" s="4" t="s">
        <v>6</v>
      </c>
      <c r="O37" s="11">
        <v>29547</v>
      </c>
      <c r="P37" s="11">
        <v>42418</v>
      </c>
      <c r="Q37" s="5">
        <v>71965</v>
      </c>
      <c r="X37" t="s">
        <v>114</v>
      </c>
      <c r="Y37" t="s">
        <v>115</v>
      </c>
      <c r="AA37" t="s">
        <v>123</v>
      </c>
      <c r="AB37" t="s">
        <v>122</v>
      </c>
      <c r="AD37" t="s">
        <v>127</v>
      </c>
    </row>
    <row r="38" spans="1:30" x14ac:dyDescent="0.25">
      <c r="A38" s="4" t="s">
        <v>13</v>
      </c>
      <c r="B38" s="2">
        <v>158931</v>
      </c>
      <c r="C38" s="2">
        <v>175038</v>
      </c>
      <c r="D38" s="2">
        <v>333969</v>
      </c>
      <c r="F38" s="3" t="s">
        <v>4</v>
      </c>
      <c r="G38" t="s">
        <v>31</v>
      </c>
      <c r="I38" s="3" t="s">
        <v>4</v>
      </c>
      <c r="J38" t="s">
        <v>3</v>
      </c>
      <c r="N38" s="4" t="s">
        <v>7</v>
      </c>
      <c r="O38" s="11">
        <v>28651</v>
      </c>
      <c r="P38" s="11">
        <v>40433</v>
      </c>
      <c r="Q38" s="5">
        <v>69084</v>
      </c>
      <c r="T38" s="3" t="s">
        <v>4</v>
      </c>
      <c r="U38" t="s">
        <v>3</v>
      </c>
      <c r="V38" t="s">
        <v>0</v>
      </c>
      <c r="X38" t="s">
        <v>116</v>
      </c>
      <c r="Y38">
        <v>20</v>
      </c>
      <c r="AA38" t="s">
        <v>124</v>
      </c>
      <c r="AB38" s="18">
        <f>154*U43</f>
        <v>153.37489303419167</v>
      </c>
      <c r="AD38" s="17">
        <f>155 - U43*100</f>
        <v>55.40591361416125</v>
      </c>
    </row>
    <row r="39" spans="1:30" x14ac:dyDescent="0.25">
      <c r="A39" s="4" t="s">
        <v>14</v>
      </c>
      <c r="B39" s="2">
        <v>166397</v>
      </c>
      <c r="C39" s="2">
        <v>180445</v>
      </c>
      <c r="D39" s="2">
        <v>346842</v>
      </c>
      <c r="F39" s="4" t="s">
        <v>50</v>
      </c>
      <c r="G39" s="5">
        <v>72988</v>
      </c>
      <c r="H39" t="str">
        <f>F39</f>
        <v>Colorbuds</v>
      </c>
      <c r="I39" s="4" t="s">
        <v>62</v>
      </c>
      <c r="J39" s="2">
        <v>2388882.63</v>
      </c>
      <c r="K39" t="str">
        <f>I39</f>
        <v>Lego Bricks</v>
      </c>
      <c r="N39" s="4" t="s">
        <v>8</v>
      </c>
      <c r="O39" s="11">
        <v>31376</v>
      </c>
      <c r="P39" s="11">
        <v>49818</v>
      </c>
      <c r="Q39" s="5">
        <v>81194</v>
      </c>
      <c r="T39" s="4" t="s">
        <v>33</v>
      </c>
      <c r="U39" s="2">
        <v>658194.48</v>
      </c>
      <c r="V39" s="15">
        <v>660877.06999999995</v>
      </c>
      <c r="X39" t="s">
        <v>117</v>
      </c>
      <c r="Y39">
        <v>50</v>
      </c>
      <c r="AA39" t="s">
        <v>125</v>
      </c>
      <c r="AB39">
        <v>3</v>
      </c>
    </row>
    <row r="40" spans="1:30" x14ac:dyDescent="0.25">
      <c r="A40" s="4" t="s">
        <v>15</v>
      </c>
      <c r="B40" s="2">
        <v>178799</v>
      </c>
      <c r="C40" s="2"/>
      <c r="D40" s="2">
        <v>178799</v>
      </c>
      <c r="F40" s="4" t="s">
        <v>52</v>
      </c>
      <c r="G40" s="5">
        <v>68083</v>
      </c>
      <c r="I40" s="4" t="s">
        <v>50</v>
      </c>
      <c r="J40" s="2">
        <v>1564476.32</v>
      </c>
      <c r="N40" s="4" t="s">
        <v>9</v>
      </c>
      <c r="O40" s="11">
        <v>35716</v>
      </c>
      <c r="P40" s="11">
        <v>47768</v>
      </c>
      <c r="Q40" s="5">
        <v>83484</v>
      </c>
      <c r="T40" s="4" t="s">
        <v>5</v>
      </c>
      <c r="U40" s="2">
        <v>658194.48</v>
      </c>
      <c r="V40" s="5">
        <v>660877.06999999995</v>
      </c>
      <c r="X40" t="s">
        <v>118</v>
      </c>
      <c r="Y40">
        <v>20</v>
      </c>
      <c r="AA40" t="s">
        <v>126</v>
      </c>
      <c r="AB40">
        <v>154</v>
      </c>
    </row>
    <row r="41" spans="1:30" x14ac:dyDescent="0.25">
      <c r="A41" s="4" t="s">
        <v>16</v>
      </c>
      <c r="B41" s="2">
        <v>192873</v>
      </c>
      <c r="C41" s="2"/>
      <c r="D41" s="2">
        <v>192873</v>
      </c>
      <c r="F41" s="4" t="s">
        <v>69</v>
      </c>
      <c r="G41" s="5">
        <v>64834</v>
      </c>
      <c r="I41" s="4" t="s">
        <v>63</v>
      </c>
      <c r="J41" s="2">
        <v>968962.02</v>
      </c>
      <c r="N41" s="4" t="s">
        <v>10</v>
      </c>
      <c r="O41" s="11">
        <v>37064</v>
      </c>
      <c r="P41" s="11">
        <v>48642</v>
      </c>
      <c r="Q41" s="5">
        <v>85706</v>
      </c>
      <c r="T41" s="12">
        <f>GETPIVOTDATA("[Measures].[Total Revenue]",$T$38,"[toys_calendar].[MMM-YYYY]","[toys_calendar].[MMM-YYYY].&amp;[Sep-2018]")</f>
        <v>658194.48</v>
      </c>
      <c r="U41" s="14">
        <f>GETPIVOTDATA("[Measures].[Previous Month Revenue]",$T$38,"[toys_calendar].[MMM-YYYY]","[toys_calendar].[MMM-YYYY].&amp;[Sep-2018]")</f>
        <v>660877.06999999995</v>
      </c>
      <c r="V41" t="str">
        <f>"Current Month Revenue: "&amp;T39</f>
        <v>Current Month Revenue: Sep-2018</v>
      </c>
      <c r="X41" t="s">
        <v>119</v>
      </c>
      <c r="Y41">
        <v>10</v>
      </c>
    </row>
    <row r="42" spans="1:30" x14ac:dyDescent="0.25">
      <c r="A42" s="4" t="s">
        <v>17</v>
      </c>
      <c r="B42" s="2">
        <v>246078</v>
      </c>
      <c r="C42" s="2"/>
      <c r="D42" s="2">
        <v>246078</v>
      </c>
      <c r="F42" s="4" t="s">
        <v>47</v>
      </c>
      <c r="G42" s="5">
        <v>54078</v>
      </c>
      <c r="I42" s="4" t="s">
        <v>45</v>
      </c>
      <c r="J42" s="2">
        <v>926748.42</v>
      </c>
      <c r="N42" s="4" t="s">
        <v>11</v>
      </c>
      <c r="O42" s="11">
        <v>35515</v>
      </c>
      <c r="P42" s="11">
        <v>48421</v>
      </c>
      <c r="Q42" s="5">
        <v>83936</v>
      </c>
      <c r="T42" s="13">
        <f>T41/U41-1</f>
        <v>-4.0591361416124627E-3</v>
      </c>
      <c r="V42" t="s">
        <v>128</v>
      </c>
      <c r="X42" t="s">
        <v>120</v>
      </c>
      <c r="Y42">
        <v>100</v>
      </c>
    </row>
    <row r="43" spans="1:30" x14ac:dyDescent="0.25">
      <c r="A43" s="4" t="s">
        <v>5</v>
      </c>
      <c r="B43" s="2">
        <v>2189787</v>
      </c>
      <c r="C43" s="2">
        <v>1824242</v>
      </c>
      <c r="D43" s="2">
        <v>4014029</v>
      </c>
      <c r="F43" s="4" t="s">
        <v>45</v>
      </c>
      <c r="G43" s="5">
        <v>48497</v>
      </c>
      <c r="I43" s="4" t="s">
        <v>74</v>
      </c>
      <c r="J43" s="2">
        <v>912983.28</v>
      </c>
      <c r="N43" s="4" t="s">
        <v>12</v>
      </c>
      <c r="O43" s="11">
        <v>34915</v>
      </c>
      <c r="P43" s="11">
        <v>48508</v>
      </c>
      <c r="Q43" s="5">
        <v>83423</v>
      </c>
      <c r="U43" s="16">
        <f>GETPIVOTDATA("[Measures].[Total Revenue]",$T$38,"[toys_calendar].[MMM-YYYY]","[toys_calendar].[MMM-YYYY].&amp;[Sep-2018]")/GETPIVOTDATA("[Measures].[Previous Month Revenue]",$T$38,"[toys_calendar].[MMM-YYYY]","[toys_calendar].[MMM-YYYY].&amp;[Sep-2018]")</f>
        <v>0.99594086385838754</v>
      </c>
    </row>
    <row r="44" spans="1:30" x14ac:dyDescent="0.25">
      <c r="F44" s="4" t="s">
        <v>62</v>
      </c>
      <c r="G44" s="5">
        <v>48030</v>
      </c>
      <c r="I44" s="4" t="s">
        <v>52</v>
      </c>
      <c r="J44" s="2">
        <v>587397.66</v>
      </c>
      <c r="N44" s="4" t="s">
        <v>13</v>
      </c>
      <c r="O44" s="11">
        <v>31304</v>
      </c>
      <c r="P44" s="11">
        <v>40579</v>
      </c>
      <c r="Q44" s="5">
        <v>71883</v>
      </c>
      <c r="X44" t="s">
        <v>121</v>
      </c>
      <c r="Y44" t="s">
        <v>122</v>
      </c>
    </row>
    <row r="45" spans="1:30" x14ac:dyDescent="0.25">
      <c r="F45" s="4" t="s">
        <v>75</v>
      </c>
      <c r="G45" s="5">
        <v>41559</v>
      </c>
      <c r="I45" s="4" t="s">
        <v>75</v>
      </c>
      <c r="J45" s="2">
        <v>541629.52</v>
      </c>
      <c r="N45" s="4" t="s">
        <v>14</v>
      </c>
      <c r="O45" s="11">
        <v>32967</v>
      </c>
      <c r="P45" s="11">
        <v>41830</v>
      </c>
      <c r="Q45" s="5">
        <v>74797</v>
      </c>
      <c r="X45">
        <v>10</v>
      </c>
      <c r="Y45">
        <v>10</v>
      </c>
    </row>
    <row r="46" spans="1:30" x14ac:dyDescent="0.25">
      <c r="F46" s="4" t="s">
        <v>63</v>
      </c>
      <c r="G46" s="5">
        <v>39293</v>
      </c>
      <c r="I46" s="4" t="s">
        <v>68</v>
      </c>
      <c r="J46" s="2">
        <v>530594.56999999995</v>
      </c>
      <c r="N46" s="4" t="s">
        <v>15</v>
      </c>
      <c r="O46" s="11">
        <v>36451</v>
      </c>
      <c r="P46" s="11"/>
      <c r="Q46" s="5">
        <v>36451</v>
      </c>
      <c r="X46">
        <v>20</v>
      </c>
      <c r="Y46">
        <v>10</v>
      </c>
    </row>
    <row r="47" spans="1:30" x14ac:dyDescent="0.25">
      <c r="F47" s="4" t="s">
        <v>74</v>
      </c>
      <c r="G47" s="5">
        <v>38703</v>
      </c>
      <c r="I47" s="4" t="s">
        <v>46</v>
      </c>
      <c r="J47" s="2">
        <v>507766.11</v>
      </c>
      <c r="N47" s="4" t="s">
        <v>16</v>
      </c>
      <c r="O47" s="11">
        <v>38959</v>
      </c>
      <c r="P47" s="11"/>
      <c r="Q47" s="5">
        <v>38959</v>
      </c>
      <c r="X47">
        <v>30</v>
      </c>
      <c r="Y47">
        <v>10</v>
      </c>
    </row>
    <row r="48" spans="1:30" x14ac:dyDescent="0.25">
      <c r="F48" s="4" t="s">
        <v>46</v>
      </c>
      <c r="G48" s="5">
        <v>32250</v>
      </c>
      <c r="I48" s="4" t="s">
        <v>51</v>
      </c>
      <c r="J48" s="2">
        <v>505092.12</v>
      </c>
      <c r="N48" s="4" t="s">
        <v>17</v>
      </c>
      <c r="O48" s="11">
        <v>48380</v>
      </c>
      <c r="P48" s="11"/>
      <c r="Q48" s="5">
        <v>48380</v>
      </c>
      <c r="X48">
        <v>40</v>
      </c>
      <c r="Y48">
        <v>10</v>
      </c>
    </row>
    <row r="49" spans="6:25" x14ac:dyDescent="0.25">
      <c r="F49" s="4" t="s">
        <v>53</v>
      </c>
      <c r="G49" s="5">
        <v>28181</v>
      </c>
      <c r="I49" s="4" t="s">
        <v>61</v>
      </c>
      <c r="J49" s="2">
        <v>488415.67</v>
      </c>
      <c r="N49" s="4" t="s">
        <v>5</v>
      </c>
      <c r="O49" s="5">
        <v>420845</v>
      </c>
      <c r="P49" s="5">
        <v>408417</v>
      </c>
      <c r="Q49" s="5">
        <v>829262</v>
      </c>
      <c r="X49">
        <v>50</v>
      </c>
      <c r="Y49">
        <v>10</v>
      </c>
    </row>
    <row r="50" spans="6:25" x14ac:dyDescent="0.25">
      <c r="F50" s="4" t="s">
        <v>51</v>
      </c>
      <c r="G50" s="5">
        <v>26203</v>
      </c>
      <c r="I50" s="4" t="s">
        <v>54</v>
      </c>
      <c r="J50" s="2">
        <v>434889.88</v>
      </c>
      <c r="X50">
        <v>60</v>
      </c>
      <c r="Y50">
        <v>10</v>
      </c>
    </row>
    <row r="51" spans="6:25" x14ac:dyDescent="0.25">
      <c r="F51" s="4" t="s">
        <v>58</v>
      </c>
      <c r="G51" s="5">
        <v>24507</v>
      </c>
      <c r="I51" s="4" t="s">
        <v>53</v>
      </c>
      <c r="J51" s="2">
        <v>420213.64</v>
      </c>
      <c r="X51">
        <v>70</v>
      </c>
      <c r="Y51">
        <v>10</v>
      </c>
    </row>
    <row r="52" spans="6:25" x14ac:dyDescent="0.25">
      <c r="F52" s="4" t="s">
        <v>65</v>
      </c>
      <c r="G52" s="5">
        <v>24378</v>
      </c>
      <c r="I52" s="4" t="s">
        <v>58</v>
      </c>
      <c r="J52" s="2">
        <v>412322.82</v>
      </c>
      <c r="X52">
        <v>80</v>
      </c>
      <c r="Y52">
        <v>10</v>
      </c>
    </row>
    <row r="53" spans="6:25" x14ac:dyDescent="0.25">
      <c r="F53" s="4" t="s">
        <v>54</v>
      </c>
      <c r="G53" s="5">
        <v>24311</v>
      </c>
      <c r="I53" s="4" t="s">
        <v>57</v>
      </c>
      <c r="J53" s="2">
        <v>376938.42</v>
      </c>
      <c r="X53">
        <v>90</v>
      </c>
      <c r="Y53">
        <v>10</v>
      </c>
    </row>
    <row r="54" spans="6:25" x14ac:dyDescent="0.25">
      <c r="F54" s="4" t="s">
        <v>68</v>
      </c>
      <c r="G54" s="5">
        <v>23709</v>
      </c>
      <c r="I54" s="4" t="s">
        <v>47</v>
      </c>
      <c r="J54" s="2">
        <v>365735.37</v>
      </c>
      <c r="X54">
        <v>100</v>
      </c>
      <c r="Y54">
        <v>10</v>
      </c>
    </row>
    <row r="55" spans="6:25" x14ac:dyDescent="0.25">
      <c r="F55" s="4" t="s">
        <v>61</v>
      </c>
      <c r="G55" s="5">
        <v>21648</v>
      </c>
      <c r="I55" s="4" t="s">
        <v>65</v>
      </c>
      <c r="J55" s="2">
        <v>335703.96</v>
      </c>
      <c r="X55" t="s">
        <v>120</v>
      </c>
      <c r="Y55">
        <v>100</v>
      </c>
    </row>
    <row r="56" spans="6:25" x14ac:dyDescent="0.25">
      <c r="F56" s="4" t="s">
        <v>59</v>
      </c>
      <c r="G56" s="5">
        <v>20776</v>
      </c>
      <c r="I56" s="4" t="s">
        <v>69</v>
      </c>
      <c r="J56" s="2">
        <v>308352.71999999997</v>
      </c>
    </row>
    <row r="57" spans="6:25" x14ac:dyDescent="0.25">
      <c r="F57" s="4" t="s">
        <v>71</v>
      </c>
      <c r="G57" s="5">
        <v>20736</v>
      </c>
      <c r="I57" s="4" t="s">
        <v>78</v>
      </c>
      <c r="J57" s="2">
        <v>305356.51</v>
      </c>
    </row>
    <row r="58" spans="6:25" x14ac:dyDescent="0.25">
      <c r="F58" s="4" t="s">
        <v>57</v>
      </c>
      <c r="G58" s="5">
        <v>15543</v>
      </c>
      <c r="I58" s="4" t="s">
        <v>55</v>
      </c>
      <c r="J58" s="2">
        <v>255406.32</v>
      </c>
    </row>
    <row r="59" spans="6:25" x14ac:dyDescent="0.25">
      <c r="F59" s="4" t="s">
        <v>60</v>
      </c>
      <c r="G59" s="5">
        <v>12143</v>
      </c>
      <c r="I59" s="4" t="s">
        <v>70</v>
      </c>
      <c r="J59" s="2">
        <v>157387.01999999999</v>
      </c>
    </row>
    <row r="60" spans="6:25" x14ac:dyDescent="0.25">
      <c r="F60" s="4" t="s">
        <v>55</v>
      </c>
      <c r="G60" s="5">
        <v>11205</v>
      </c>
      <c r="I60" s="4" t="s">
        <v>59</v>
      </c>
      <c r="J60" s="2">
        <v>135727.41</v>
      </c>
    </row>
    <row r="61" spans="6:25" x14ac:dyDescent="0.25">
      <c r="F61" s="4" t="s">
        <v>78</v>
      </c>
      <c r="G61" s="5">
        <v>10494</v>
      </c>
      <c r="I61" s="4" t="s">
        <v>60</v>
      </c>
      <c r="J61" s="2">
        <v>130409.46</v>
      </c>
    </row>
    <row r="62" spans="6:25" x14ac:dyDescent="0.25">
      <c r="F62" s="4" t="s">
        <v>67</v>
      </c>
      <c r="G62" s="5">
        <v>7820</v>
      </c>
      <c r="I62" s="4" t="s">
        <v>71</v>
      </c>
      <c r="J62" s="2">
        <v>115408.72</v>
      </c>
    </row>
    <row r="63" spans="6:25" x14ac:dyDescent="0.25">
      <c r="F63" s="4" t="s">
        <v>56</v>
      </c>
      <c r="G63" s="5">
        <v>6812</v>
      </c>
      <c r="I63" s="4" t="s">
        <v>73</v>
      </c>
      <c r="J63" s="2">
        <v>109705.12</v>
      </c>
    </row>
    <row r="64" spans="6:25" x14ac:dyDescent="0.25">
      <c r="F64" s="4" t="s">
        <v>76</v>
      </c>
      <c r="G64" s="5">
        <v>6088</v>
      </c>
      <c r="I64" s="4" t="s">
        <v>76</v>
      </c>
      <c r="J64" s="2">
        <v>101827.07</v>
      </c>
    </row>
    <row r="65" spans="6:10" x14ac:dyDescent="0.25">
      <c r="F65" s="4" t="s">
        <v>70</v>
      </c>
      <c r="G65" s="5">
        <v>6067</v>
      </c>
      <c r="I65" s="4" t="s">
        <v>56</v>
      </c>
      <c r="J65" s="2">
        <v>91363.8</v>
      </c>
    </row>
    <row r="66" spans="6:10" x14ac:dyDescent="0.25">
      <c r="F66" s="4" t="s">
        <v>77</v>
      </c>
      <c r="G66" s="5">
        <v>6034</v>
      </c>
      <c r="I66" s="4" t="s">
        <v>67</v>
      </c>
      <c r="J66" s="2">
        <v>85963.95</v>
      </c>
    </row>
    <row r="67" spans="6:10" x14ac:dyDescent="0.25">
      <c r="F67" s="4" t="s">
        <v>73</v>
      </c>
      <c r="G67" s="5">
        <v>5328</v>
      </c>
      <c r="I67" s="4" t="s">
        <v>77</v>
      </c>
      <c r="J67" s="2">
        <v>83343.839999999997</v>
      </c>
    </row>
    <row r="68" spans="6:10" x14ac:dyDescent="0.25">
      <c r="F68" s="4" t="s">
        <v>49</v>
      </c>
      <c r="G68" s="5">
        <v>4269</v>
      </c>
      <c r="I68" s="4" t="s">
        <v>66</v>
      </c>
      <c r="J68" s="2">
        <v>67666.149999999994</v>
      </c>
    </row>
    <row r="69" spans="6:10" x14ac:dyDescent="0.25">
      <c r="F69" s="4" t="s">
        <v>48</v>
      </c>
      <c r="G69" s="5">
        <v>3700</v>
      </c>
      <c r="I69" s="4" t="s">
        <v>64</v>
      </c>
      <c r="J69" s="2">
        <v>66148.53</v>
      </c>
    </row>
    <row r="70" spans="6:10" x14ac:dyDescent="0.25">
      <c r="F70" s="4" t="s">
        <v>66</v>
      </c>
      <c r="G70" s="5">
        <v>3002</v>
      </c>
      <c r="I70" s="4" t="s">
        <v>48</v>
      </c>
      <c r="J70" s="2">
        <v>49738.71</v>
      </c>
    </row>
    <row r="71" spans="6:10" x14ac:dyDescent="0.25">
      <c r="F71" s="4" t="s">
        <v>72</v>
      </c>
      <c r="G71" s="5">
        <v>2812</v>
      </c>
      <c r="I71" s="4" t="s">
        <v>72</v>
      </c>
      <c r="J71" s="2">
        <v>45696.42</v>
      </c>
    </row>
    <row r="72" spans="6:10" x14ac:dyDescent="0.25">
      <c r="F72" s="4" t="s">
        <v>79</v>
      </c>
      <c r="G72" s="5">
        <v>2599</v>
      </c>
      <c r="I72" s="4" t="s">
        <v>49</v>
      </c>
      <c r="J72" s="2">
        <v>44665.29</v>
      </c>
    </row>
    <row r="73" spans="6:10" x14ac:dyDescent="0.25">
      <c r="F73" s="4" t="s">
        <v>64</v>
      </c>
      <c r="G73" s="5">
        <v>2582</v>
      </c>
      <c r="I73" s="4" t="s">
        <v>79</v>
      </c>
      <c r="J73" s="2">
        <v>21652.9</v>
      </c>
    </row>
    <row r="74" spans="6:10" x14ac:dyDescent="0.25">
      <c r="I74" s="4" t="s">
        <v>5</v>
      </c>
      <c r="J74" s="2">
        <v>14444572.35</v>
      </c>
    </row>
  </sheetData>
  <mergeCells count="10">
    <mergeCell ref="N34:O34"/>
    <mergeCell ref="T35:V35"/>
    <mergeCell ref="N16:P16"/>
    <mergeCell ref="N10:O10"/>
    <mergeCell ref="A1:B1"/>
    <mergeCell ref="D1:E1"/>
    <mergeCell ref="A28:B28"/>
    <mergeCell ref="J1:L1"/>
    <mergeCell ref="N1:O1"/>
    <mergeCell ref="N25:P25"/>
  </mergeCells>
  <conditionalFormatting sqref="N22">
    <cfRule type="iconSet" priority="4">
      <iconSet iconSet="3Arrows">
        <cfvo type="percent" val="0"/>
        <cfvo type="formula" val="0.75*$O$22"/>
        <cfvo type="num" val="$O$22"/>
      </iconSet>
    </cfRule>
  </conditionalFormatting>
  <conditionalFormatting sqref="S20:S21">
    <cfRule type="iconSet" priority="3">
      <iconSet iconSet="3Symbols" showValue="0">
        <cfvo type="num" val="-1"/>
        <cfvo type="num" val="-0.5"/>
        <cfvo type="num" val="0.5"/>
      </iconSet>
    </cfRule>
  </conditionalFormatting>
  <conditionalFormatting sqref="N31">
    <cfRule type="iconSet" priority="2">
      <iconSet iconSet="3Arrows">
        <cfvo type="percent" val="0"/>
        <cfvo type="formula" val="0.75*$O$31"/>
        <cfvo type="num" val="$O$31"/>
      </iconSet>
    </cfRule>
  </conditionalFormatting>
  <conditionalFormatting sqref="T41">
    <cfRule type="iconSet" priority="1">
      <iconSet iconSet="3Arrows">
        <cfvo type="percent" val="0"/>
        <cfvo type="formula" val="0.75*$O$31"/>
        <cfvo type="num" val="$O$31"/>
      </iconSet>
    </cfRule>
  </conditionalFormatting>
  <pageMargins left="0.7" right="0.7" top="0.75" bottom="0.75" header="0.3" footer="0.3"/>
  <pageSetup paperSize="0" orientation="portrait" horizontalDpi="0" verticalDpi="0" copies="0"/>
  <tableParts count="2">
    <tablePart r:id="rId15"/>
    <tablePart r:id="rId16"/>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7 4 b 2 f 8 4 0 - 0 3 b d - 4 3 8 e - a 2 f 0 - 0 7 b b d 2 4 2 a 7 0 4 " > < C u s t o m C o n t e n t > < ! [ C D A T A [ < ? x m l   v e r s i o n = " 1 . 0 "   e n c o d i n g = " u t f - 1 6 " ? > < S e t t i n g s > < C a l c u l a t e d F i e l d s > < 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C a l c u l a t e d F i e l d s > < S A H o s t H a s h > 0 < / S A H o s t H a s h > < G e m i n i F i e l d L i s t V i s i b l e > T r u e < / G e m i n i F i e l d L i s t V i s i b l e > < / S e t t i n g s > ] ] > < / C u s t o m C o n t e n t > < / G e m i n i > 
</file>

<file path=customXml/item10.xml>��< ? x m l   v e r s i o n = " 1 . 0 "   e n c o d i n g = " U T F - 1 6 " ? > < G e m i n i   x m l n s = " h t t p : / / g e m i n i / p i v o t c u s t o m i z a t i o n / T a b l e O r d e r " > < C u s t o m C o n t e n t > < ! [ C D A T A [ t o y s _ i n v e n t o r y _ c c f 8 9 1 1 7 - 6 e a c - 4 1 8 5 - 8 9 f f - c 7 b e a b 5 2 7 0 e 4 , t o y s _ p r o d u c t s _ 7 6 2 5 c 5 c e - b e d 4 - 4 a 2 a - 9 f c 8 - c a e f 2 e 7 6 4 b 5 3 , t o y s _ s a l e s _ b 5 e 0 e d 9 6 - 0 b 2 b - 4 3 2 b - b 3 4 5 - b 3 9 3 6 3 2 e 1 1 7 8 , t o y s _ s t o r e s _ a c 1 8 2 f 3 2 - c 1 c 8 - 4 7 1 a - b c 3 c - d e 3 1 2 0 7 c 5 a 0 a , C a l e n d a r ] ] > < / 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3.xml>��< ? x m l   v e r s i o n = " 1 . 0 "   e n c o d i n g = " U T F - 1 6 " ? > < G e m i n i   x m l n s = " h t t p : / / g e m i n i / p i v o t c u s t o m i z a t i o n / M a n u a l C a l c M o d e " > < C u s t o m C o n t e n t > < ! [ C D A T A [ F a l s e ] ] > < / C u s t o m C o n t e n t > < / G e m i n i > 
</file>

<file path=customXml/item14.xml>��< ? x m l   v e r s i o n = " 1 . 0 "   e n c o d i n g = " U T F - 1 6 " ? > < G e m i n i   x m l n s = " h t t p : / / g e m i n i / p i v o t c u s t o m i z a t i o n / 7 3 9 4 0 d f 9 - d e 7 f - 4 e b 4 - 9 e 3 8 - 1 1 5 9 1 5 5 c e 6 a 6 " > < C u s t o m C o n t e n t > < ! [ C D A T A [ < ? x m l   v e r s i o n = " 1 . 0 "   e n c o d i n g = " u t f - 1 6 " ? > < S e t t i n g s > < C a l c u l a t e d F i e l d s > < 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i t e m > < M e a s u r e N a m e > P r e v i o u s   M T D   R e v e n u e < / M e a s u r e N a m e > < D i s p l a y N a m e > P r e v i o u s   M T D   R e v e n u e < / D i s p l a y N a m e > < V i s i b l e > F a l s e < / V i s i b l e > < / i t e m > < i t e m > < M e a s u r e N a m e > M T D   R e v e n u e < / M e a s u r e N a m e > < D i s p l a y N a m e > M T D 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 P r e v i o u s   M o n t h   O r d e r s < / M e a s u r e N a m e > < D i s p l a y N a m e > P r e v i o u s   M o n t h   O r d e r s < / D i s p l a y N a m e > < V i s i b l e > F a l s e < / V i s i b l e > < / i t e m > < / C a l c u l a t e d F i e l d s > < S A H o s t H a s h > 0 < / S A H o s t H a s h > < G e m i n i F i e l d L i s t V i s i b l e > T r u e < / G e m i n i F i e l d L i s t V i s i b l e > < / S e t t i n g s > ] ] > < / C u s t o m C o n t e n t > < / G e m i n i > 
</file>

<file path=customXml/item15.xml>��< ? x m l   v e r s i o n = " 1 . 0 "   e n c o d i n g = " U T F - 1 6 " ? > < G e m i n i   x m l n s = " h t t p : / / g e m i n i / p i v o t c u s t o m i z a t i o n / d c 5 b a b 6 c - 8 4 d d - 4 0 4 c - 9 f 8 4 - 1 6 4 d 3 c 8 e 8 8 2 1 " > < C u s t o m C o n t e n t > < ! [ C D A T A [ < ? x m l   v e r s i o n = " 1 . 0 "   e n c o d i n g = " u t f - 1 6 " ? > < S e t t i n g s > < C a l c u l a t e d F i e l d s > < 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 T o t a l   R e v e n u e < / M e a s u r e N a m e > < D i s p l a y N a m e > T o t a l   R e v e n u e < / D i s p l a y N a m e > < V i s i b l e > F a l s e < / V i s i b l e > < / i t e m > < / C a l c u l a t e d F i e l d s > < S A H o s t H a s h > 0 < / S A H o s t H a s h > < G e m i n i F i e l d L i s t V i s i b l e > T r u e < / G e m i n i F i e l d L i s t V i s i b l e > < / S e t t i n g s > ] ] > < / C u s t o m C o n t e n t > < / G e m i n i > 
</file>

<file path=customXml/item16.xml>��< ? x m l   v e r s i o n = " 1 . 0 "   e n c o d i n g = " U T F - 1 6 " ? > < G e m i n i   x m l n s = " h t t p : / / g e m i n i / p i v o t c u s t o m i z a t i o n / I s S a n d b o x E m b e d d e d " > < C u s t o m C o n t e n t > < ! [ C D A T A [ y e s ] ] > < / C u s t o m C o n t e n t > < / G e m i n i > 
</file>

<file path=customXml/item17.xml>��< ? x m l   v e r s i o n = " 1 . 0 "   e n c o d i n g = " U T F - 1 6 " ? > < G e m i n i   x m l n s = " h t t p : / / g e m i n i / p i v o t c u s t o m i z a t i o n / S h o w H i d d e n " > < C u s t o m C o n t e n t > < ! [ C D A T A [ T r u e ] ] > < / C u s t o m C o n t e n t > < / G e m i n i > 
</file>

<file path=customXml/item18.xml>��< ? x m l   v e r s i o n = " 1 . 0 "   e n c o d i n g = " U T F - 1 6 " ? > < G e m i n i   x m l n s = " h t t p : / / g e m i n i / p i v o t c u s t o m i z a t i o n / P o w e r P i v o t V e r s i o n " > < C u s t o m C o n t e n t > < ! [ C D A T A [ 2 0 1 5 . 1 3 0 . 1 6 0 5 . 4 0 6 ] ] > < / C u s t o m C o n t e n t > < / G e m i n i > 
</file>

<file path=customXml/item19.xml>��< ? x m l   v e r s i o n = " 1 . 0 "   e n c o d i n g = " U T F - 1 6 " ? > < G e m i n i   x m l n s = " h t t p : / / g e m i n i / p i v o t c u s t o m i z a t i o n / 8 2 8 a 0 d 4 3 - d 9 4 7 - 4 4 7 2 - a 7 1 3 - e a 6 a 7 b 3 3 f e 5 2 " > < C u s t o m C o n t e n t > < ! [ C D A T A [ < ? x m l   v e r s i o n = " 1 . 0 "   e n c o d i n g = " u t f - 1 6 " ? > < S e t t i n g s > < C a l c u l a t e d F i e l d s > < 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C a l c u l a t e d F i e l d s > < S A H o s t H a s h > 0 < / S A H o s t H a s h > < G e m i n i F i e l d L i s t V i s i b l e > T r u e < / G e m i n i F i e l d L i s t V i s i b l e > < / S e t t i n g s > ] ] > < / C u s t o m C o n t e n t > < / G e m i n i > 
</file>

<file path=customXml/item2.xml>��< ? x m l   v e r s i o n = " 1 . 0 "   e n c o d i n g = " U T F - 1 6 " ? > < G e m i n i   x m l n s = " h t t p : / / g e m i n i / p i v o t c u s t o m i z a t i o n / 6 9 3 4 4 0 5 3 - b 9 e d - 4 4 9 2 - b 5 f 3 - 6 0 9 2 4 b 5 9 5 1 3 b " > < C u s t o m C o n t e n t > < ! [ C D A T A [ < ? x m l   v e r s i o n = " 1 . 0 "   e n c o d i n g = " u t f - 1 6 " ? > < S e t t i n g s > < C a l c u l a t e d F i e l d s > < 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 T o t a l   R e v e n u e < / M e a s u r e N a m e > < D i s p l a y N a m e > T o t a l   R e v e n u e < / D i s p l a y N a m e > < V i s i b l e > F a l s e < / V i s i b l e > < / i t e m > < i t e m > < M e a s u r e N a m e > P r e v i o u s   M o n t h   O r d e r s < / M e a s u r e N a m e > < D i s p l a y N a m e > P r e v i o u s   M o n t h   O r d e r s < / D i s p l a y N a m e > < V i s i b l e > F a l s e < / V i s i b l e > < / i t e m > < / C a l c u l a t e d F i e l d s > < S A H o s t H a s h > 0 < / S A H o s t H a s h > < G e m i n i F i e l d L i s t V i s i b l e > T r u e < / G e m i n i F i e l d L i s t V i s i b l e > < / S e t t i n g s > ] ] > < / 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 t o y s _ i n v e n t o r y 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 t o y s _ i n v e n t o r y 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 C o l u m n s \ S t o c k _ O n _ H a n d 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 t o y s _ s a l e s 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 t o y s _ s a l e s 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 C o l u m n s \ S a l e _ I D 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 t o y s _ p r o d u c t s 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 t o y s _ p r o d u c t s 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 C o l u m n s \ P r o d u c t _ C a t e g o r y < / 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 t o y s _ c a l e n d a r 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 t o y s _ c a l e n d a r 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 C o l u m n s \ I s W o r k i n g D a y Y N < / K e y > < / a : K e y > < a : V a l u e   i : t y p e = " T a b l e W i d g e t B a s e V i e w S t a t e " / > < / a : K e y V a l u e O f D i a g r a m O b j e c t K e y a n y T y p e z b w N T n L X > < a : K e y V a l u e O f D i a g r a m O b j e c t K e y a n y T y p e z b w N T n L X > < a : K e y > < K e y > C o l u m n s \ Y e a r   M o n t h < / K e y > < / a : K e y > < a : V a l u e   i : t y p e = " T a b l e W i d g e t B a s e V i e w S t a t e " / > < / a : K e y V a l u e O f D i a g r a m O b j e c t K e y a n y T y p e z b w N T n L X > < a : K e y V a l u e O f D i a g r a m O b j e c t K e y a n y T y p e z b w N T n L X > < a : K e y > < K e y > C o l u m n s \ C u r r e n t   Y e a r   M o n t h < / K e y > < / a : K e y > < a : V a l u e   i : t y p e = " T a b l e W i d g e t B a s e V i e w S t a t e " / > < / a : K e y V a l u e O f D i a g r a m O b j e c t K e y a n y T y p e z b w N T n L X > < a : K e y V a l u e O f D i a g r a m O b j e c t K e y a n y T y p e z b w N T n L X > < a : K e y > < K e y > C o l u m n s \ Y e a r   P r e v i o u s 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 t o y s _ s t o r e s 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 t o y s _ s t o r e s 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 C o l u m n s \ S t o r e _ L o c a t i o n < / K e y > < / a : K e y > < a : V a l u e   i : t y p e = " T a b l e W i d g e t B a s e V i e w S t a t e " / > < / a : K e y V a l u e O f D i a g r a m O b j e c t K e y a n y T y p e z b w N T n L X > < a : K e y V a l u e O f D i a g r a m O b j e c t K e y a n y T y p e z b w N T n L X > < a : K e y > < K e y > C o l u m n s \ S t o r e _ O p e n _ D a t e 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S a n d b o x N o n E m p t y " > < C u s t o m C o n t e n t > < ! [ C D A T A [ 1 ] ] > < / C u s t o m C o n t e n t > < / G e m i n i > 
</file>

<file path=customXml/item22.xml>��< ? x m l   v e r s i o n = " 1 . 0 "   e n c o d i n g = " U T F - 1 6 " ? > < G e m i n i   x m l n s = " h t t p : / / g e m i n i / p i v o t c u s t o m i z a t i o n / R e l a t i o n s h i p A u t o D e t e c t i o n E n a b l e d " > < C u s t o m C o n t e n t > < ! [ C D A T A [ T r u e ] ] > < / C u s t o m C o n t e n t > < / G e m i n i > 
</file>

<file path=customXml/item23.xml>��< ? x m l   v e r s i o n = " 1 . 0 "   e n c o d i n g = " U T F - 1 6 " ? > < G e m i n i   x m l n s = " h t t p : / / g e m i n i / p i v o t c u s t o m i z a t i o n / C l i e n t W i n d o w X M L " > < C u s t o m C o n t e n t > < ! [ C D A T A [ t o y s _ s t o r e s _ a c 1 8 2 f 3 2 - c 1 c 8 - 4 7 1 a - b c 3 c - d e 3 1 2 0 7 c 5 a 0 a ] ] > < / C u s t o m C o n t e n t > < / G e m i n i > 
</file>

<file path=customXml/item24.xml>��< ? x m l   v e r s i o n = " 1 . 0 "   e n c o d i n g = " U T F - 1 6 " ? > < G e m i n i   x m l n s = " h t t p : / / g e m i n i / p i v o t c u s t o m i z a t i o n / a 5 a 9 4 9 7 4 - 1 8 2 e - 4 6 2 e - b 7 c f - c c e d c 3 8 d 1 d f d " > < C u s t o m C o n t e n t > < ! [ C D A T A [ < ? x m l   v e r s i o n = " 1 . 0 "   e n c o d i n g = " u t f - 1 6 " ? > < S e t t i n g s > < C a l c u l a t e d F i e l d s > < 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 T o t a l   R e v e n u e < / M e a s u r e N a m e > < D i s p l a y N a m e > T o t a l   R e v e n u e < / D i s p l a y N a m e > < V i s i b l e > F a l s e < / V i s i b l e > < / i t e m > < i t e m > < M e a s u r e N a m e > P r e v i o u s   M o n t h   O r d e r s < / M e a s u r e N a m e > < D i s p l a y N a m e > P r e v i o u s   M o n t h   O r d e r s < / D i s p l a y N a m e > < V i s i b l e > F a l s e < / V i s i b l e > < / i t e m > < / C a l c u l a t e d F i e l d s > < S A H o s t H a s h > 0 < / S A H o s t H a s h > < G e m i n i F i e l d L i s t V i s i b l e > T r u e < / G e m i n i F i e l d L i s t V i s i b l e > < / S e t t i n g s > ] ] > < / C u s t o m C o n t e n t > < / G e m i n i > 
</file>

<file path=customXml/item25.xml>��< ? x m l   v e r s i o n = " 1 . 0 "   e n c o d i n g = " U T F - 1 6 " ? > < G e m i n i   x m l n s = " h t t p : / / g e m i n i / p i v o t c u s t o m i z a t i o n / 5 8 4 7 c d d 8 - e 3 8 d - 4 0 a 7 - 8 5 5 7 - c 9 f 8 9 b 1 9 f a 1 f " > < C u s t o m C o n t e n t > < ! [ C D A T A [ < ? x m l   v e r s i o n = " 1 . 0 "   e n c o d i n g = " u t f - 1 6 " ? > < S e t t i n g s > < C a l c u l a t e d F i e l d s > < 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 T o t a l   R e v e n u e < / M e a s u r e N a m e > < D i s p l a y N a m e > T o t a l   R e v e n u e < / D i s p l a y N a m e > < V i s i b l e > F a l s e < / V i s i b l e > < / i t e m > < i t e m > < M e a s u r e N a m e > P r e v i o u s   M o n t h   O r d e r s < / M e a s u r e N a m e > < D i s p l a y N a m e > P r e v i o u s   M o n t h   O r d e r s < / D i s p l a y N a m e > < V i s i b l e > F a l s e < / V i s i b l e > < / i t e m > < / C a l c u l a t e d F i e l d s > < S A H o s t H a s h > 0 < / S A H o s t H a s h > < G e m i n i F i e l d L i s t V i s i b l e > T r u e < / G e m i n i F i e l d L i s t V i s i b l e > < / S e t t i n g s > ] ] > < / C u s t o m C o n t e n t > < / G e m i n i > 
</file>

<file path=customXml/item26.xml>��< ? x m l   v e r s i o n = " 1 . 0 "   e n c o d i n g = " U T F - 1 6 " ? > < G e m i n i   x m l n s = " h t t p : / / g e m i n i / p i v o t c u s t o m i z a t i o n / 1 d b 4 4 b 0 e - c 4 e c - 4 6 5 4 - a 6 8 3 - 3 2 0 b 1 5 0 3 4 0 7 8 " > < C u s t o m C o n t e n t > < ! [ C D A T A [ < ? x m l   v e r s i o n = " 1 . 0 "   e n c o d i n g = " u t f - 1 6 " ? > < S e t t i n g s > < C a l c u l a t e d F i e l d s > < 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 P r e v i o u s   M o n t h   O r d e r s < / M e a s u r e N a m e > < D i s p l a y N a m e > P r e v i o u s   M o n t h   O r d e r s < / D i s p l a y N a m e > < V i s i b l e > F a l s e < / V i s i b l e > < / i t e m > < / C a l c u l a t e d F i e l d s > < S A H o s t H a s h > 0 < / S A H o s t H a s h > < G e m i n i F i e l d L i s t V i s i b l e > T r u e < / G e m i n i F i e l d L i s t V i s i b l e > < / S e t t i n g s > ] ] > < / C u s t o m C o n t e n t > < / G e m i n i > 
</file>

<file path=customXml/item27.xml>��< ? x m l   v e r s i o n = " 1 . 0 "   e n c o d i n g = " U T F - 1 6 " ? > < G e m i n i   x m l n s = " h t t p : / / g e m i n i / p i v o t c u s t o m i z a t i o n / 0 9 f 4 5 5 7 8 - 0 5 6 3 - 4 c 9 c - b a f 7 - 7 5 9 f 7 7 3 8 7 9 6 f " > < C u s t o m C o n t e n t > < ! [ C D A T A [ < ? x m l   v e r s i o n = " 1 . 0 "   e n c o d i n g = " u t f - 1 6 " ? > < S e t t i n g s > < C a l c u l a t e d F i e l d s > < 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 T o t a l   R e v e n u e < / M e a s u r e N a m e > < D i s p l a y N a m e > T o t a l   R e v e n u e < / D i s p l a y N a m e > < V i s i b l e > F a l s e < / V i s i b l e > < / i t e m > < i t e m > < M e a s u r e N a m e > P r e v i o u s   M o n t h   O r d e r s < / M e a s u r e N a m e > < D i s p l a y N a m e > P r e v i o u s   M o n t h   O r d e r s < / D i s p l a y N a m e > < V i s i b l e > F a l s e < / V i s i b l e > < / i t e m > < / C a l c u l a t e d F i e l d s > < S A H o s t H a s h > 0 < / S A H o s t H a s h > < G e m i n i F i e l d L i s t V i s i b l e > T r u e < / G e m i n i F i e l d L i s t V i s i b l e > < / S e t t i n g s > ] ] > < / C u s t o m C o n t e n t > < / G e m i n i > 
</file>

<file path=customXml/item28.xml>��< ? x m l   v e r s i o n = " 1 . 0 "   e n c o d i n g = " U T F - 1 6 " ? > < G e m i n i   x m l n s = " h t t p : / / g e m i n i / p i v o t c u s t o m i z a t i o n / e 1 3 8 b 0 7 0 - 1 7 5 2 - 4 2 6 b - 8 6 c f - b e 9 f 4 8 4 4 0 d f d " > < C u s t o m C o n t e n t > < ! [ C D A T A [ < ? x m l   v e r s i o n = " 1 . 0 "   e n c o d i n g = " u t f - 1 6 " ? > < S e t t i n g s > < C a l c u l a t e d F i e l d s > < 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C a l c u l a t e d F i e l d s > < S A H o s t H a s h > 0 < / S A H o s t H a s h > < G e m i n i F i e l d L i s t V i s i b l e > T r u e < / G e m i n i F i e l d L i s t V i s i b l e > < / S e t t i n g s > ] ] > < / C u s t o m C o n t e n t > < / G e m i n i > 
</file>

<file path=customXml/item2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 t o y s _ i n v e n t o r y _ c c f 8 9 1 1 7 - 6 e a c - 4 1 8 5 - 8 9 f f - c 7 b e a b 5 2 7 0 e 4 < / K e y > < V a l u e   x m l n s : a = " h t t p : / / s c h e m a s . d a t a c o n t r a c t . o r g / 2 0 0 4 / 0 7 / M i c r o s o f t . A n a l y s i s S e r v i c e s . C o m m o n " > < a : H a s F o c u s > t r u e < / a : H a s F o c u s > < a : S i z e A t D p i 9 6 > 1 1 3 < / a : S i z e A t D p i 9 6 > < a : V i s i b l e > t r u e < / a : V i s i b l e > < / V a l u e > < / K e y V a l u e O f s t r i n g S a n d b o x E d i t o r . M e a s u r e G r i d S t a t e S c d E 3 5 R y > < K e y V a l u e O f s t r i n g S a n d b o x E d i t o r . M e a s u r e G r i d S t a t e S c d E 3 5 R y > < K e y > t o y s _ s t o r e s _ a c 1 8 2 f 3 2 - c 1 c 8 - 4 7 1 a - b c 3 c - d e 3 1 2 0 7 c 5 a 0 a < / K e y > < V a l u e   x m l n s : a = " h t t p : / / s c h e m a s . d a t a c o n t r a c t . o r g / 2 0 0 4 / 0 7 / M i c r o s o f t . A n a l y s i s S e r v i c e s . C o m m o n " > < a : H a s F o c u s > t r u e < / a : H a s F o c u s > < a : S i z e A t D p i 9 6 > 1 1 3 < / a : S i z e A t D p i 9 6 > < a : V i s i b l e > t r u e < / a : V i s i b l e > < / V a l u e > < / K e y V a l u e O f s t r i n g S a n d b o x E d i t o r . M e a s u r e G r i d S t a t e S c d E 3 5 R y > < K e y V a l u e O f s t r i n g S a n d b o x E d i t o r . M e a s u r e G r i d S t a t e S c d E 3 5 R y > < K e y > t o y s _ p r o d u c t s _ 7 6 2 5 c 5 c e - b e d 4 - 4 a 2 a - 9 f c 8 - c a e f 2 e 7 6 4 b 5 3 < / K e y > < V a l u e   x m l n s : a = " h t t p : / / s c h e m a s . d a t a c o n t r a c t . o r g / 2 0 0 4 / 0 7 / M i c r o s o f t . A n a l y s i s S e r v i c e s . C o m m o n " > < a : H a s F o c u s > t r u e < / a : H a s F o c u s > < a : S i z e A t D p i 9 6 > 1 1 3 < / a : S i z e A t D p i 9 6 > < a : V i s i b l e > t r u e < / a : V i s i b l e > < / V a l u e > < / K e y V a l u e O f s t r i n g S a n d b o x E d i t o r . M e a s u r e G r i d S t a t e S c d E 3 5 R y > < K e y V a l u e O f s t r i n g S a n d b o x E d i t o r . M e a s u r e G r i d S t a t e S c d E 3 5 R y > < K e y > C a l e n d a r < / K e y > < V a l u e   x m l n s : a = " h t t p : / / s c h e m a s . d a t a c o n t r a c t . o r g / 2 0 0 4 / 0 7 / M i c r o s o f t . A n a l y s i s S e r v i c e s . C o m m o n " > < a : H a s F o c u s > t r u e < / a : H a s F o c u s > < a : S i z e A t D p i 9 6 > 1 1 3 < / a : S i z e A t D p i 9 6 > < a : V i s i b l e > t r u e < / a : V i s i b l e > < / V a l u e > < / K e y V a l u e O f s t r i n g S a n d b o x E d i t o r . M e a s u r e G r i d S t a t e S c d E 3 5 R y > < K e y V a l u e O f s t r i n g S a n d b o x E d i t o r . M e a s u r e G r i d S t a t e S c d E 3 5 R y > < K e y > t o y s _ s a l e s _ b 5 e 0 e d 9 6 - 0 b 2 b - 4 3 2 b - b 3 4 5 - b 3 9 3 6 3 2 e 1 1 7 8 < / 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3.xml>��< ? x m l   v e r s i o n = " 1 . 0 "   e n c o d i n g = " U T F - 1 6 " ? > < G e m i n i   x m l n s = " h t t p : / / g e m i n i / p i v o t c u s t o m i z a t i o n / T a b l e X M L _ t o y s _ i n v e n t o r y _ c c f 8 9 1 1 7 - 6 e a c - 4 1 8 5 - 8 9 f f - c 7 b e a b 5 2 7 0 e 4 " > < 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 8 9 < / i n t > < / v a l u e > < / i t e m > < i t e m > < k e y > < s t r i n g > P r o d u c t _ I D < / s t r i n g > < / k e y > < v a l u e > < i n t > 1 0 4 < / i n t > < / v a l u e > < / i t e m > < i t e m > < k e y > < s t r i n g > S t o c k _ O n _ H a n d < / s t r i n g > < / k e y > < v a l u e > < i n t > 1 3 3 < / i n t > < / v a l u e > < / i t e m > < / C o l u m n W i d t h s > < C o l u m n D i s p l a y I n d e x > < i t e m > < k e y > < s t r i n g > S t o r e _ I D < / s t r i n g > < / k e y > < v a l u e > < i n t > 0 < / i n t > < / v a l u e > < / i t e m > < i t e m > < k e y > < s t r i n g > P r o d u c t _ I D < / s t r i n g > < / k e y > < v a l u e > < i n t > 1 < / i n t > < / v a l u e > < / i t e m > < i t e m > < k e y > < s t r i n g > S t o c k _ O n _ H a n d < / s t r i n g > < / k e y > < v a l u e > < i n t > 2 < / i n t > < / v a l u e > < / i t e m > < / C o l u m n D i s p l a y I n d e x > < C o l u m n F r o z e n   / > < C o l u m n C h e c k e d   / > < C o l u m n F i l t e r   / > < S e l e c t i o n F i l t e r   / > < F i l t e r P a r a m e t e r s   / > < I s S o r t D e s c e n d i n g > f a l s e < / I s S o r t D e s c e n d i n g > < / T a b l e W i d g e t G r i d S e r i a l i z a t i o n > ] ] > < / C u s t o m C o n t e n t > < / G e m i n i > 
</file>

<file path=customXml/item30.xml>��< ? x m l   v e r s i o n = " 1 . 0 "   e n c o d i n g = " U T F - 1 6 "   s t a n d a l o n e = " n o " ? > < D a t a M a s h u p   x m l n s = " h t t p : / / s c h e m a s . m i c r o s o f t . c o m / D a t a M a s h u p " > A A A A A L 8 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p 4 F m r 6 s A A A D 2 A A A A E g A A A E N v b m Z p Z y 9 Q Y W N r Y W d l L n h t b I S P s Q 6 C M B i E d x P f g X S n L X W C l B L D K o m J i X F t o I F G + G t o s b y b g 4 / k K w h R 1 M 3 x 7 r 7 k 7 h 6 3 O 8 / G r g 2 u q r f a Q I o i T F F g n Y R K t g Z U i s C g T K x X f C / L s 6 x V M N F g k 9 F W K W q c u y S E e O + x 3 2 D T 1 4 R R G p F T s T u U j e o k + s D 6 P x x q m G t L h Q Q / v t Y I h u M Y M 8 o w 5 W T x e K H h m 7 N p 7 5 z + m D w f W j f 0 S i g I 8 y 0 n i + T k f U E 8 A Q A A / / 8 D A F B L A w Q U A A I A C A A A A C E A e r p 9 z N A B A A B V C A A A E w A A A E Z v c m 1 1 b G F z L 1 N l Y 3 R p b 2 4 x L m 3 k V c F O 2 0 A Q v U f K P 6 z c S y I s S 9 D S Q y s f k F 0 E E k 2 o H E 6 4 s p b 1 E F a s d 6 O d c V Q r 4 t 8 7 x g k U x a E q B y q B L 1 7 P e 5 6 3 s / M 8 R l C k n R V Z d 9 / / O h w M B 3 g j P Z S C X I O F t k u w 5 H w j Y m G A h g P B V + Z q r 4 A j C S 6 j 1 K m 6 Y s 7 o W B u I E m e J H 3 A U J F / y C w S P + U S r 2 + t 8 a i H 1 e g n 5 h o 9 5 K k m K I y t N g x r z 7 5 K V 9 m Y s u t c C + Y N y p H A Z j M P L F I y u N I G P g z A I R e J M X V m M P 4 b i m 1 W u 1 H Y e 7 x 8 c H o T i R + 0 I M m o M x I / L a O I s / B y H X Q U f g n P v K s Z K c Q K y 5 G 0 G X M 5 M X j F x j a z j o 6 7 Y U F y u 4 0 f G Z E o a 6 T E m X / + Z M r m R d s 4 Z Z 8 0 C H t P N v L R 4 7 X z V b b g F c d S j H 6 5 W Q c b 1 Q n G a c n m n l j 5 / i l r 2 X S h W L b 2 s F f V i / J a 6 L a a 2 O J G 2 f A r f j Y c D b X s 3 u N X q R S e B r 9 7 p j f B f G n 3 4 h h r 9 X D s 3 2 E R W w C h x X B D 8 o i d g I g n m / H H s J j i k 9 v B q 7 8 G q Z j v 9 u d c K t h j / Y h i U B l 7 f L f e q 7 8 g q G d f b 6 x M + j Q d / l L z e z I I X T J A L q w l f P j m w F f 0 P T r i X f U 9 W 2 N n c D u m d G B 2 U a G p 2 Q G d O y f b n v w O e L s A W W 1 5 7 z h 6 / A Q A A / / 8 D A F B L A Q I t A B Q A B g A I A A A A I Q A q 3 a p A 0 g A A A D c B A A A T A A A A A A A A A A A A A A A A A A A A A A B b Q 2 9 u d G V u d F 9 U e X B l c 1 0 u e G 1 s U E s B A i 0 A F A A C A A g A A A A h A K e B Z q + r A A A A 9 g A A A B I A A A A A A A A A A A A A A A A A C w M A A E N v b m Z p Z y 9 Q Y W N r Y W d l L n h t b F B L A Q I t A B Q A A g A I A A A A I Q B 6 u n 3 M 0 A E A A F U I A A A T A A A A A A A A A A A A A A A A A O Y D A A B G b 3 J t d W x h c y 9 T Z W N 0 a W 9 u M S 5 t U E s F B g A A A A A D A A M A w g A A A O c F 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0 J g A A A A A A A F I m A A 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d G 9 5 c 1 9 p b n Z l b n R v c n k 8 L 0 l 0 Z W 1 Q Y X R o P j w v S X R l b U x v Y 2 F 0 a W 9 u P j x T d G F i b G V F b n R y a W V z P j x F b n R y e S B U e X B l P S J B Z G R l Z F R v R G F 0 Y U 1 v Z G V s I i B W Y W x 1 Z T 0 i b D E i L z 4 8 R W 5 0 c n k g V H l w Z T 0 i Q n V m Z m V y T m V 4 d F J l Z n J l c 2 g i I F Z h b H V l P S J s M S I v P j x F b n R y e S B U e X B l P S J G a W x s Q 2 9 1 b n Q i I F Z h b H V l P S J s M T U 5 M y I v P j x F b n R y e S B U e X B l P S J G a W x s R W 5 h Y m x l Z C I g V m F s d W U 9 I m w w I i 8 + P E V u d H J 5 I F R 5 c G U 9 I k Z p b G x F c n J v c k N v Z G U i I F Z h b H V l P S J z V W 5 r b m 9 3 b i I v P j x F b n R y e S B U e X B l P S J G a W x s R X J y b 3 J D b 3 V u d C I g V m F s d W U 9 I m w w I i 8 + P E V u d H J 5 I F R 5 c G U 9 I k Z p b G x M Y X N 0 V X B k Y X R l Z C I g V m F s d W U 9 I m Q y M D I y L T A x L T A 3 V D I w O j U w O j U x L j k 4 M j Y 0 M z R a I i 8 + P E V u d H J 5 I F R 5 c G U 9 I k Z p b G x D b 2 x 1 b W 5 U e X B l c y I g V m F s d W U 9 I n N B d 0 1 E I i 8 + P E V u d H J 5 I F R 5 c G U 9 I k Z p b G x D b 2 x 1 b W 5 O Y W 1 l c y I g V m F s d W U 9 I n N b J n F 1 b 3 Q 7 U 3 R v c m V f S U Q m c X V v d D s s J n F 1 b 3 Q 7 U H J v Z H V j d F 9 J R C Z x d W 9 0 O y w m c X V v d D t T d G 9 j a 1 9 P b l 9 I Y W 5 k 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m V s Y X R p b 2 5 z a G l w S W 5 m b 0 N v b n R h a W 5 l c i I g V m F s d W U 9 I n N 7 J n F 1 b 3 Q 7 Y 2 9 s d W 1 u Q 2 9 1 b n Q m c X V v d D s 6 M y w m c X V v d D t r Z X l D b 2 x 1 b W 5 O Y W 1 l c y Z x d W 9 0 O z p b X S w m c X V v d D t x d W V y e V J l b G F 0 a W 9 u c 2 h p c H M m c X V v d D s 6 W 1 0 s J n F 1 b 3 Q 7 Y 2 9 s d W 1 u S W R l b n R p d G l l c y Z x d W 9 0 O z p b J n F 1 b 3 Q 7 U 2 V j d G l v b j E v d G 9 5 c 1 9 p b n Z l b n R v c n k v Q 2 h h b m d l Z C B U e X B l L n t T d G 9 y Z V 9 J R C w w f S Z x d W 9 0 O y w m c X V v d D t T Z W N 0 a W 9 u M S 9 0 b 3 l z X 2 l u d m V u d G 9 y e S 9 D a G F u Z 2 V k I F R 5 c G U u e 1 B y b 2 R 1 Y 3 R f S U Q s M X 0 m c X V v d D s s J n F 1 b 3 Q 7 U 2 V j d G l v b j E v d G 9 5 c 1 9 p b n Z l b n R v c n k v Q 2 h h b m d l Z C B U e X B l L n t T d G 9 j a 1 9 P b l 9 I Y W 5 k L D J 9 J n F 1 b 3 Q 7 X S w m c X V v d D t D b 2 x 1 b W 5 D b 3 V u d C Z x d W 9 0 O z o z L C Z x d W 9 0 O 0 t l e U N v b H V t b k 5 h b W V z J n F 1 b 3 Q 7 O l t d L C Z x d W 9 0 O 0 N v b H V t b k l k Z W 5 0 a X R p Z X M m c X V v d D s 6 W y Z x d W 9 0 O 1 N l Y 3 R p b 2 4 x L 3 R v e X N f a W 5 2 Z W 5 0 b 3 J 5 L 0 N o Y W 5 n Z W Q g V H l w Z S 5 7 U 3 R v c m V f S U Q s M H 0 m c X V v d D s s J n F 1 b 3 Q 7 U 2 V j d G l v b j E v d G 9 5 c 1 9 p b n Z l b n R v c n k v Q 2 h h b m d l Z C B U e X B l L n t Q c m 9 k d W N 0 X 0 l E L D F 9 J n F 1 b 3 Q 7 L C Z x d W 9 0 O 1 N l Y 3 R p b 2 4 x L 3 R v e X N f a W 5 2 Z W 5 0 b 3 J 5 L 0 N o Y W 5 n Z W Q g V H l w Z S 5 7 U 3 R v Y 2 t f T 2 5 f S G F u Z C w 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d G 9 5 c 1 9 w c m 9 k d W N 0 c z w v S X R l b V B h d G g + P C 9 J d G V t T G 9 j Y X R p b 2 4 + P F N 0 Y W J s Z U V u d H J p Z X M + P E V u d H J 5 I F R 5 c G U 9 I k F k Z G V k V G 9 E Y X R h T W 9 k Z W w i I F Z h b H V l P S J s M S I v P j x F b n R y e S B U e X B l P S J C d W Z m Z X J O Z X h 0 U m V m c m V z a C I g V m F s d W U 9 I m w x I i 8 + P E V u d H J 5 I F R 5 c G U 9 I k Z p b G x D b 3 V u d C I g V m F s d W U 9 I m w z N S I v P j x F b n R y e S B U e X B l P S J G a W x s R W 5 h Y m x l Z C I g V m F s d W U 9 I m w w I i 8 + P E V u d H J 5 I F R 5 c G U 9 I k Z p b G x F c n J v c k N v Z G U i I F Z h b H V l P S J z V W 5 r b m 9 3 b i I v P j x F b n R y e S B U e X B l P S J G a W x s R X J y b 3 J D b 3 V u d C I g V m F s d W U 9 I m w w I i 8 + P E V u d H J 5 I F R 5 c G U 9 I k Z p b G x M Y X N 0 V X B k Y X R l Z C I g V m F s d W U 9 I m Q y M D I y L T A x L T A 3 V D I w O j U y O j I 0 L j g 2 M j U w M D F a I i 8 + P E V u d H J 5 I F R 5 c G U 9 I k Z p b G x D b 2 x 1 b W 5 U e X B l c y I g V m F s d W U 9 I n N B d 1 l H R V J F P S I v P j x F b n R y e S B U e X B l P S J G a W x s Q 2 9 s d W 1 u T m F t Z X M i I F Z h b H V l P S J z W y Z x d W 9 0 O 1 B y b 2 R 1 Y 3 R f S U Q m c X V v d D s s J n F 1 b 3 Q 7 U H J v Z H V j d F 9 O Y W 1 l J n F 1 b 3 Q 7 L C Z x d W 9 0 O 1 B y b 2 R 1 Y 3 R f Q 2 F 0 Z W d v c n k m c X V v d D s s J n F 1 b 3 Q 7 U H J v Z H V j d F 9 D b 3 N 0 J n F 1 b 3 Q 7 L C Z x d W 9 0 O 1 B y b 2 R 1 Y 3 R f U H J p Y 2 U 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1 L C Z x d W 9 0 O 2 t l e U N v b H V t b k 5 h b W V z J n F 1 b 3 Q 7 O l t d L C Z x d W 9 0 O 3 F 1 Z X J 5 U m V s Y X R p b 2 5 z a G l w c y Z x d W 9 0 O z p b X S w m c X V v d D t j b 2 x 1 b W 5 J Z G V u d G l 0 a W V z J n F 1 b 3 Q 7 O l s m c X V v d D t T Z W N 0 a W 9 u M S 9 0 b 3 l z X 3 B y b 2 R 1 Y 3 R z L 0 N o Y W 5 n Z W Q g V H l w Z S 5 7 U H J v Z H V j d F 9 J R C w w f S Z x d W 9 0 O y w m c X V v d D t T Z W N 0 a W 9 u M S 9 0 b 3 l z X 3 B y b 2 R 1 Y 3 R z L 0 N o Y W 5 n Z W Q g V H l w Z S 5 7 U H J v Z H V j d F 9 O Y W 1 l L D F 9 J n F 1 b 3 Q 7 L C Z x d W 9 0 O 1 N l Y 3 R p b 2 4 x L 3 R v e X N f c H J v Z H V j d H M v Q 2 h h b m d l Z C B U e X B l L n t Q c m 9 k d W N 0 X 0 N h d G V n b 3 J 5 L D J 9 J n F 1 b 3 Q 7 L C Z x d W 9 0 O 1 N l Y 3 R p b 2 4 x L 3 R v e X N f c H J v Z H V j d H M v Q 2 h h b m d l Z C B U e X B l L n t Q c m 9 k d W N 0 X 0 N v c 3 Q s M 3 0 m c X V v d D s s J n F 1 b 3 Q 7 U 2 V j d G l v b j E v d G 9 5 c 1 9 w c m 9 k d W N 0 c y 9 D a G F u Z 2 V k I F R 5 c G U u e 1 B y b 2 R 1 Y 3 R f U H J p Y 2 U s N H 0 m c X V v d D t d L C Z x d W 9 0 O 0 N v b H V t b k N v d W 5 0 J n F 1 b 3 Q 7 O j U s J n F 1 b 3 Q 7 S 2 V 5 Q 2 9 s d W 1 u T m F t Z X M m c X V v d D s 6 W 1 0 s J n F 1 b 3 Q 7 Q 2 9 s d W 1 u S W R l b n R p d G l l c y Z x d W 9 0 O z p b J n F 1 b 3 Q 7 U 2 V j d G l v b j E v d G 9 5 c 1 9 w c m 9 k d W N 0 c y 9 D a G F u Z 2 V k I F R 5 c G U u e 1 B y b 2 R 1 Y 3 R f S U Q s M H 0 m c X V v d D s s J n F 1 b 3 Q 7 U 2 V j d G l v b j E v d G 9 5 c 1 9 w c m 9 k d W N 0 c y 9 D a G F u Z 2 V k I F R 5 c G U u e 1 B y b 2 R 1 Y 3 R f T m F t Z S w x f S Z x d W 9 0 O y w m c X V v d D t T Z W N 0 a W 9 u M S 9 0 b 3 l z X 3 B y b 2 R 1 Y 3 R z L 0 N o Y W 5 n Z W Q g V H l w Z S 5 7 U H J v Z H V j d F 9 D Y X R l Z 2 9 y e S w y f S Z x d W 9 0 O y w m c X V v d D t T Z W N 0 a W 9 u M S 9 0 b 3 l z X 3 B y b 2 R 1 Y 3 R z L 0 N o Y W 5 n Z W Q g V H l w Z S 5 7 U H J v Z H V j d F 9 D b 3 N 0 L D N 9 J n F 1 b 3 Q 7 L C Z x d W 9 0 O 1 N l Y 3 R p b 2 4 x L 3 R v e X N f c H J v Z H V j d H M v Q 2 h h b m d l Z C B U e X B l L n t Q c m 9 k d W N 0 X 1 B y a W N l L D R 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Q 2 h h c n Q g R G F 0 Y S F Q a X Z v d F R h Y m x l M T E i L z 4 8 L 1 N 0 Y W J s Z U V u d H J p Z X M + P C 9 J d G V t P j x J d G V t P j x J d G V t T G 9 j Y X R p b 2 4 + P E l 0 Z W 1 U e X B l P k Z v c m 1 1 b G E 8 L 0 l 0 Z W 1 U e X B l P j x J d G V t U G F 0 a D 5 T Z W N 0 a W 9 u M S 9 0 b 3 l z X 3 N h b G V z P C 9 J d G V t U G F 0 a D 4 8 L 0 l 0 Z W 1 M b 2 N h d G l v b j 4 8 U 3 R h Y m x l R W 5 0 c m l l c z 4 8 R W 5 0 c n k g V H l w Z T 0 i Q W R k Z W R U b 0 R h d G F N b 2 R l b C I g V m F s d W U 9 I m w x I i 8 + P E V u d H J 5 I F R 5 c G U 9 I k J 1 Z m Z l c k 5 l e H R S Z W Z y Z X N o I i B W Y W x 1 Z T 0 i b D E i L z 4 8 R W 5 0 c n k g V H l w Z T 0 i R m l s b E N v d W 5 0 I i B W Y W x 1 Z T 0 i b D g y O T I 2 M i I v P j x F b n R y e S B U e X B l P S J G a W x s R W 5 h Y m x l Z C I g V m F s d W U 9 I m w w I i 8 + P E V u d H J 5 I F R 5 c G U 9 I k Z p b G x F c n J v c k N v Z G U i I F Z h b H V l P S J z V W 5 r b m 9 3 b i I v P j x F b n R y e S B U e X B l P S J G a W x s R X J y b 3 J D b 3 V u d C I g V m F s d W U 9 I m w w I i 8 + P E V u d H J 5 I F R 5 c G U 9 I k Z p b G x M Y X N 0 V X B k Y X R l Z C I g V m F s d W U 9 I m Q y M D I y L T A x L T A 3 V D I w O j U z O j Q 3 L j Q z M j k 2 N z R a I i 8 + P E V u d H J 5 I F R 5 c G U 9 I k Z p b G x D b 2 x 1 b W 5 U e X B l c y I g V m F s d W U 9 I n N B d 2 t E Q X d N P S I v P j x F b n R y e S B U e X B l P S J G a W x s Q 2 9 s d W 1 u T m F t Z X M i I F Z h b H V l P S J z W y Z x d W 9 0 O 1 N h b G V f S U Q m c X V v d D s s J n F 1 b 3 Q 7 R G F 0 Z S Z x d W 9 0 O y w m c X V v d D t T d G 9 y Z V 9 J R C Z x d W 9 0 O y w m c X V v d D t Q c m 9 k d W N 0 X 0 l E J n F 1 b 3 Q 7 L C Z x d W 9 0 O 1 V u a X R 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m V s Y X R p b 2 5 z a G l w S W 5 m b 0 N v b n R h a W 5 l c i I g V m F s d W U 9 I n N 7 J n F 1 b 3 Q 7 Y 2 9 s d W 1 u Q 2 9 1 b n Q m c X V v d D s 6 N S w m c X V v d D t r Z X l D b 2 x 1 b W 5 O Y W 1 l c y Z x d W 9 0 O z p b X S w m c X V v d D t x d W V y e V J l b G F 0 a W 9 u c 2 h p c H M m c X V v d D s 6 W 1 0 s J n F 1 b 3 Q 7 Y 2 9 s d W 1 u S W R l b n R p d G l l c y Z x d W 9 0 O z p b J n F 1 b 3 Q 7 U 2 V j d G l v b j E v d G 9 5 c 1 9 z Y W x l c y 9 D a G F u Z 2 V k I F R 5 c G U u e 1 N h b G V f S U Q s M H 0 m c X V v d D s s J n F 1 b 3 Q 7 U 2 V j d G l v b j E v d G 9 5 c 1 9 z Y W x l c y 9 D a G F u Z 2 V k I F R 5 c G U u e 0 R h d G U s M X 0 m c X V v d D s s J n F 1 b 3 Q 7 U 2 V j d G l v b j E v d G 9 5 c 1 9 z Y W x l c y 9 D a G F u Z 2 V k I F R 5 c G U u e 1 N 0 b 3 J l X 0 l E L D J 9 J n F 1 b 3 Q 7 L C Z x d W 9 0 O 1 N l Y 3 R p b 2 4 x L 3 R v e X N f c 2 F s Z X M v Q 2 h h b m d l Z C B U e X B l L n t Q c m 9 k d W N 0 X 0 l E L D N 9 J n F 1 b 3 Q 7 L C Z x d W 9 0 O 1 N l Y 3 R p b 2 4 x L 3 R v e X N f c 2 F s Z X M v Q 2 h h b m d l Z C B U e X B l L n t V b m l 0 c y w 0 f S Z x d W 9 0 O 1 0 s J n F 1 b 3 Q 7 Q 2 9 s d W 1 u Q 2 9 1 b n Q m c X V v d D s 6 N S w m c X V v d D t L Z X l D b 2 x 1 b W 5 O Y W 1 l c y Z x d W 9 0 O z p b X S w m c X V v d D t D b 2 x 1 b W 5 J Z G V u d G l 0 a W V z J n F 1 b 3 Q 7 O l s m c X V v d D t T Z W N 0 a W 9 u M S 9 0 b 3 l z X 3 N h b G V z L 0 N o Y W 5 n Z W Q g V H l w Z S 5 7 U 2 F s Z V 9 J R C w w f S Z x d W 9 0 O y w m c X V v d D t T Z W N 0 a W 9 u M S 9 0 b 3 l z X 3 N h b G V z L 0 N o Y W 5 n Z W Q g V H l w Z S 5 7 R G F 0 Z S w x f S Z x d W 9 0 O y w m c X V v d D t T Z W N 0 a W 9 u M S 9 0 b 3 l z X 3 N h b G V z L 0 N o Y W 5 n Z W Q g V H l w Z S 5 7 U 3 R v c m V f S U Q s M n 0 m c X V v d D s s J n F 1 b 3 Q 7 U 2 V j d G l v b j E v d G 9 5 c 1 9 z Y W x l c y 9 D a G F u Z 2 V k I F R 5 c G U u e 1 B y b 2 R 1 Y 3 R f S U Q s M 3 0 m c X V v d D s s J n F 1 b 3 Q 7 U 2 V j d G l v b j E v d G 9 5 c 1 9 z Y W x l c y 9 D a G F u Z 2 V k I F R 5 c G U u e 1 V u a X R z L D R 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Q 2 h h c n Q g R G F 0 Y S F Q a X Z v d F R h Y m x l M T E i L z 4 8 L 1 N 0 Y W J s Z U V u d H J p Z X M + P C 9 J d G V t P j x J d G V t P j x J d G V t T G 9 j Y X R p b 2 4 + P E l 0 Z W 1 U e X B l P k Z v c m 1 1 b G E 8 L 0 l 0 Z W 1 U e X B l P j x J d G V t U G F 0 a D 5 T Z W N 0 a W 9 u M S 9 0 b 3 l z X 3 N 0 b 3 J l c z w v S X R l b V B h d G g + P C 9 J d G V t T G 9 j Y X R p b 2 4 + P F N 0 Y W J s Z U V u d H J p Z X M + P E V u d H J 5 I F R 5 c G U 9 I k F k Z G V k V G 9 E Y X R h T W 9 k Z W w i I F Z h b H V l P S J s M S I v P j x F b n R y e S B U e X B l P S J C d W Z m Z X J O Z X h 0 U m V m c m V z a C I g V m F s d W U 9 I m w x I i 8 + P E V u d H J 5 I F R 5 c G U 9 I k Z p b G x D b 3 V u d C I g V m F s d W U 9 I m w 1 M C I v P j x F b n R y e S B U e X B l P S J G a W x s R W 5 h Y m x l Z C I g V m F s d W U 9 I m w w I i 8 + P E V u d H J 5 I F R 5 c G U 9 I k Z p b G x F c n J v c k N v Z G U i I F Z h b H V l P S J z V W 5 r b m 9 3 b i I v P j x F b n R y e S B U e X B l P S J G a W x s R X J y b 3 J D b 3 V u d C I g V m F s d W U 9 I m w w I i 8 + P E V u d H J 5 I F R 5 c G U 9 I k Z p b G x M Y X N 0 V X B k Y X R l Z C I g V m F s d W U 9 I m Q y M D I y L T A x L T A 3 V D I w O j U 0 O j M 3 L j U y M j M y N z B a I i 8 + P E V u d H J 5 I F R 5 c G U 9 I k Z p b G x D b 2 x 1 b W 5 U e X B l c y I g V m F s d W U 9 I n N B d 1 l H Q m d r P S I v P j x F b n R y e S B U e X B l P S J G a W x s Q 2 9 s d W 1 u T m F t Z X M i I F Z h b H V l P S J z W y Z x d W 9 0 O 1 N 0 b 3 J l X 0 l E J n F 1 b 3 Q 7 L C Z x d W 9 0 O 1 N 0 b 3 J l X 0 5 h b W U m c X V v d D s s J n F 1 b 3 Q 7 U 3 R v c m V f Q 2 l 0 e S Z x d W 9 0 O y w m c X V v d D t T d G 9 y Z V 9 M b 2 N h d G l v b i Z x d W 9 0 O y w m c X V v d D t T d G 9 y Z V 9 P c G V u X 0 R h d G U 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1 L C Z x d W 9 0 O 2 t l e U N v b H V t b k 5 h b W V z J n F 1 b 3 Q 7 O l t d L C Z x d W 9 0 O 3 F 1 Z X J 5 U m V s Y X R p b 2 5 z a G l w c y Z x d W 9 0 O z p b X S w m c X V v d D t j b 2 x 1 b W 5 J Z G V u d G l 0 a W V z J n F 1 b 3 Q 7 O l s m c X V v d D t T Z W N 0 a W 9 u M S 9 0 b 3 l z X 3 N 0 b 3 J l c y 9 D a G F u Z 2 V k I F R 5 c G U u e 1 N 0 b 3 J l X 0 l E L D B 9 J n F 1 b 3 Q 7 L C Z x d W 9 0 O 1 N l Y 3 R p b 2 4 x L 3 R v e X N f c 3 R v c m V z L 0 N o Y W 5 n Z W Q g V H l w Z S 5 7 U 3 R v c m V f T m F t Z S w x f S Z x d W 9 0 O y w m c X V v d D t T Z W N 0 a W 9 u M S 9 0 b 3 l z X 3 N 0 b 3 J l c y 9 D a G F u Z 2 V k I F R 5 c G U u e 1 N 0 b 3 J l X 0 N p d H k s M n 0 m c X V v d D s s J n F 1 b 3 Q 7 U 2 V j d G l v b j E v d G 9 5 c 1 9 z d G 9 y Z X M v Q 2 h h b m d l Z C B U e X B l L n t T d G 9 y Z V 9 M b 2 N h d G l v b i w z f S Z x d W 9 0 O y w m c X V v d D t T Z W N 0 a W 9 u M S 9 0 b 3 l z X 3 N 0 b 3 J l c y 9 D a G F u Z 2 V k I F R 5 c G U u e 1 N 0 b 3 J l X 0 9 w Z W 5 f R G F 0 Z S w 0 f S Z x d W 9 0 O 1 0 s J n F 1 b 3 Q 7 Q 2 9 s d W 1 u Q 2 9 1 b n Q m c X V v d D s 6 N S w m c X V v d D t L Z X l D b 2 x 1 b W 5 O Y W 1 l c y Z x d W 9 0 O z p b X S w m c X V v d D t D b 2 x 1 b W 5 J Z G V u d G l 0 a W V z J n F 1 b 3 Q 7 O l s m c X V v d D t T Z W N 0 a W 9 u M S 9 0 b 3 l z X 3 N 0 b 3 J l c y 9 D a G F u Z 2 V k I F R 5 c G U u e 1 N 0 b 3 J l X 0 l E L D B 9 J n F 1 b 3 Q 7 L C Z x d W 9 0 O 1 N l Y 3 R p b 2 4 x L 3 R v e X N f c 3 R v c m V z L 0 N o Y W 5 n Z W Q g V H l w Z S 5 7 U 3 R v c m V f T m F t Z S w x f S Z x d W 9 0 O y w m c X V v d D t T Z W N 0 a W 9 u M S 9 0 b 3 l z X 3 N 0 b 3 J l c y 9 D a G F u Z 2 V k I F R 5 c G U u e 1 N 0 b 3 J l X 0 N p d H k s M n 0 m c X V v d D s s J n F 1 b 3 Q 7 U 2 V j d G l v b j E v d G 9 5 c 1 9 z d G 9 y Z X M v Q 2 h h b m d l Z C B U e X B l L n t T d G 9 y Z V 9 M b 2 N h d G l v b i w z f S Z x d W 9 0 O y w m c X V v d D t T Z W N 0 a W 9 u M S 9 0 b 3 l z X 3 N 0 b 3 J l c y 9 D a G F u Z 2 V k I F R 5 c G U u e 1 N 0 b 3 J l X 0 9 w Z W 5 f R G F 0 Z S w 0 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d G 9 5 c 1 9 p b n Z l b n R v c n k v U 2 9 1 c m N l P C 9 J d G V t U G F 0 a D 4 8 L 0 l 0 Z W 1 M b 2 N h d G l v b j 4 8 U 3 R h Y m x l R W 5 0 c m l l c y 8 + P C 9 J d G V t P j x J d G V t P j x J d G V t T G 9 j Y X R p b 2 4 + P E l 0 Z W 1 U e X B l P k Z v c m 1 1 b G E 8 L 0 l 0 Z W 1 U e X B l P j x J d G V t U G F 0 a D 5 T Z W N 0 a W 9 u M S 9 0 b 3 l z X 2 l u d m V u d G 9 y e S 9 Q c m 9 t b 3 R l Z C U y M E h l Y W R l c n M 8 L 0 l 0 Z W 1 Q Y X R o P j w v S X R l b U x v Y 2 F 0 a W 9 u P j x T d G F i b G V F b n R y a W V z L z 4 8 L 0 l 0 Z W 0 + P E l 0 Z W 0 + P E l 0 Z W 1 M b 2 N h d G l v b j 4 8 S X R l b V R 5 c G U + R m 9 y b X V s Y T w v S X R l b V R 5 c G U + P E l 0 Z W 1 Q Y X R o P l N l Y 3 R p b 2 4 x L 3 R v e X N f a W 5 2 Z W 5 0 b 3 J 5 L 0 N o Y W 5 n Z W Q l M j B U e X B l P C 9 J d G V t U G F 0 a D 4 8 L 0 l 0 Z W 1 M b 2 N h d G l v b j 4 8 U 3 R h Y m x l R W 5 0 c m l l c y 8 + P C 9 J d G V t P j x J d G V t P j x J d G V t T G 9 j Y X R p b 2 4 + P E l 0 Z W 1 U e X B l P k Z v c m 1 1 b G E 8 L 0 l 0 Z W 1 U e X B l P j x J d G V t U G F 0 a D 5 T Z W N 0 a W 9 u M S 9 0 b 3 l z X 3 B y b 2 R 1 Y 3 R z L 1 N v d X J j Z T w v S X R l b V B h d G g + P C 9 J d G V t T G 9 j Y X R p b 2 4 + P F N 0 Y W J s Z U V u d H J p Z X M v P j w v S X R l b T 4 8 S X R l b T 4 8 S X R l b U x v Y 2 F 0 a W 9 u P j x J d G V t V H l w Z T 5 G b 3 J t d W x h P C 9 J d G V t V H l w Z T 4 8 S X R l b V B h d G g + U 2 V j d G l v b j E v d G 9 5 c 1 9 w c m 9 k d W N 0 c y 9 Q c m 9 t b 3 R l Z C U y M E h l Y W R l c n M 8 L 0 l 0 Z W 1 Q Y X R o P j w v S X R l b U x v Y 2 F 0 a W 9 u P j x T d G F i b G V F b n R y a W V z L z 4 8 L 0 l 0 Z W 0 + P E l 0 Z W 0 + P E l 0 Z W 1 M b 2 N h d G l v b j 4 8 S X R l b V R 5 c G U + R m 9 y b X V s Y T w v S X R l b V R 5 c G U + P E l 0 Z W 1 Q Y X R o P l N l Y 3 R p b 2 4 x L 3 R v e X N f c H J v Z H V j d H M v Q 2 h h b m d l Z C U y M F R 5 c G U 8 L 0 l 0 Z W 1 Q Y X R o P j w v S X R l b U x v Y 2 F 0 a W 9 u P j x T d G F i b G V F b n R y a W V z L z 4 8 L 0 l 0 Z W 0 + P E l 0 Z W 0 + P E l 0 Z W 1 M b 2 N h d G l v b j 4 8 S X R l b V R 5 c G U + R m 9 y b X V s Y T w v S X R l b V R 5 c G U + P E l 0 Z W 1 Q Y X R o P l N l Y 3 R p b 2 4 x L 3 R v e X N f c 2 F s Z X M v U 2 9 1 c m N l P C 9 J d G V t U G F 0 a D 4 8 L 0 l 0 Z W 1 M b 2 N h d G l v b j 4 8 U 3 R h Y m x l R W 5 0 c m l l c y 8 + P C 9 J d G V t P j x J d G V t P j x J d G V t T G 9 j Y X R p b 2 4 + P E l 0 Z W 1 U e X B l P k Z v c m 1 1 b G E 8 L 0 l 0 Z W 1 U e X B l P j x J d G V t U G F 0 a D 5 T Z W N 0 a W 9 u M S 9 0 b 3 l z X 3 N h b G V z L 1 B y b 2 1 v d G V k J T I w S G V h Z G V y c z w v S X R l b V B h d G g + P C 9 J d G V t T G 9 j Y X R p b 2 4 + P F N 0 Y W J s Z U V u d H J p Z X M v P j w v S X R l b T 4 8 S X R l b T 4 8 S X R l b U x v Y 2 F 0 a W 9 u P j x J d G V t V H l w Z T 5 G b 3 J t d W x h P C 9 J d G V t V H l w Z T 4 8 S X R l b V B h d G g + U 2 V j d G l v b j E v d G 9 5 c 1 9 z Y W x l c y 9 D a G F u Z 2 V k J T I w V H l w Z T w v S X R l b V B h d G g + P C 9 J d G V t T G 9 j Y X R p b 2 4 + P F N 0 Y W J s Z U V u d H J p Z X M v P j w v S X R l b T 4 8 S X R l b T 4 8 S X R l b U x v Y 2 F 0 a W 9 u P j x J d G V t V H l w Z T 5 G b 3 J t d W x h P C 9 J d G V t V H l w Z T 4 8 S X R l b V B h d G g + U 2 V j d G l v b j E v d G 9 5 c 1 9 z d G 9 y Z X M v U 2 9 1 c m N l P C 9 J d G V t U G F 0 a D 4 8 L 0 l 0 Z W 1 M b 2 N h d G l v b j 4 8 U 3 R h Y m x l R W 5 0 c m l l c y 8 + P C 9 J d G V t P j x J d G V t P j x J d G V t T G 9 j Y X R p b 2 4 + P E l 0 Z W 1 U e X B l P k Z v c m 1 1 b G E 8 L 0 l 0 Z W 1 U e X B l P j x J d G V t U G F 0 a D 5 T Z W N 0 a W 9 u M S 9 0 b 3 l z X 3 N 0 b 3 J l c y 9 Q c m 9 t b 3 R l Z C U y M E h l Y W R l c n M 8 L 0 l 0 Z W 1 Q Y X R o P j w v S X R l b U x v Y 2 F 0 a W 9 u P j x T d G F i b G V F b n R y a W V z L z 4 8 L 0 l 0 Z W 0 + P E l 0 Z W 0 + P E l 0 Z W 1 M b 2 N h d G l v b j 4 8 S X R l b V R 5 c G U + R m 9 y b X V s Y T w v S X R l b V R 5 c G U + P E l 0 Z W 1 Q Y X R o P l N l Y 3 R p b 2 4 x L 3 R v e X N f c 3 R v c m V z L 0 N o Y W 5 n Z W Q l M j B U e X B l 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A j G V 4 H 8 T c G T a A T m L R l J X 3 0 A A A A A A I A A A A A A B B m A A A A A Q A A I A A A A J E R + V q e E 8 s P T k T e M y g x l k H l V g D S e X L A N y n o 5 Z C d b x B 5 A A A A A A 6 A A A A A A g A A I A A A A H c q Z F 7 J U p 3 K P 2 e m C b l o S R A L Y 2 n G d Q 3 i K E 0 W F j y 0 m + r W U A A A A B X z s j + F t m G / q O 9 g F M 2 t V 6 z Z J K p 2 j V u W z 7 Y h M q O X K d R A / d e i K i o 7 M e 5 x / 2 R o l x H w Y u P 4 1 5 k N m q a I R q 9 o a O K P + a r 7 j 4 S g Q R f g 6 8 / B o x h d C h 6 p Q A A A A G G i M 0 X 0 K K V D g 4 T M q T y L P P T j v n c J 1 I d / N o d N y o h d 5 + i e p Q 0 z + X 1 8 H 6 1 J A Q y L p t w r 1 w T E M p s J k k L 8 n U a k L O b 3 W + k = < / D a t a M a s h u p > 
</file>

<file path=customXml/item31.xml>��< ? x m l   v e r s i o n = " 1 . 0 "   e n c o d i n g = " U T F - 1 6 " ? > < G e m i n i   x m l n s = " h t t p : / / g e m i n i / p i v o t c u s t o m i z a t i o n / T a b l e X M L _ t o y s _ s a l e s _ b 5 e 0 e d 9 6 - 0 b 2 b - 4 3 2 b - b 3 4 5 - b 3 9 3 6 3 2 e 1 1 7 8 " > < C u s t o m C o n t e n t > < ! [ C D A T A [ < T a b l e W i d g e t G r i d S e r i a l i z a t i o n   x m l n s : x s d = " h t t p : / / w w w . w 3 . o r g / 2 0 0 1 / X M L S c h e m a "   x m l n s : x s i = " h t t p : / / w w w . w 3 . o r g / 2 0 0 1 / X M L S c h e m a - i n s t a n c e " > < C o l u m n S u g g e s t e d T y p e   / > < C o l u m n F o r m a t   / > < C o l u m n A c c u r a c y   / > < C o l u m n C u r r e n c y S y m b o l   / > < C o l u m n P o s i t i v e P a t t e r n   / > < C o l u m n N e g a t i v e P a t t e r n   / > < C o l u m n W i d t h s > < i t e m > < k e y > < s t r i n g > S a l e _ I D < / s t r i n g > < / k e y > < v a l u e > < i n t > 8 2 < / i n t > < / v a l u e > < / i t e m > < i t e m > < k e y > < s t r i n g > D a t e < / s t r i n g > < / k e y > < v a l u e > < i n t > 6 5 < / i n t > < / v a l u e > < / i t e m > < i t e m > < k e y > < s t r i n g > S t o r e _ I D < / s t r i n g > < / k e y > < v a l u e > < i n t > 8 9 < / i n t > < / v a l u e > < / i t e m > < i t e m > < k e y > < s t r i n g > P r o d u c t _ I D < / s t r i n g > < / k e y > < v a l u e > < i n t > 1 0 4 < / i n t > < / v a l u e > < / i t e m > < i t e m > < k e y > < s t r i n g > U n i t s < / s t r i n g > < / k e y > < v a l u e > < i n t > 6 8 < / i n t > < / v a l u e > < / i t e m > < / C o l u m n W i d t h s > < C o l u m n D i s p l a y I n d e x > < i t e m > < k e y > < s t r i n g > S a l e _ I D < / s t r i n g > < / k e y > < v a l u e > < i n t > 0 < / i n t > < / v a l u e > < / i t e m > < i t e m > < k e y > < s t r i n g > D a t e < / s t r i n g > < / k e y > < v a l u e > < i n t > 1 < / i n t > < / v a l u e > < / i t e m > < i t e m > < k e y > < s t r i n g > S t o r e _ I D < / s t r i n g > < / k e y > < v a l u e > < i n t > 2 < / i n t > < / v a l u e > < / i t e m > < i t e m > < k e y > < s t r i n g > P r o d u c t _ I D < / s t r i n g > < / k e y > < v a l u e > < i n t > 3 < / i n t > < / v a l u e > < / i t e m > < i t e m > < k e y > < s t r i n g > U n i t s < / s t r i n g > < / k e y > < v a l u e > < i n t > 4 < / 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S h o w I m p l i c i t M e a s u r e s " > < C u s t o m C o n t e n t > < ! [ C D A T A [ F a l s e ] ] > < / C u s t o m C o n t e n t > < / G e m i n i > 
</file>

<file path=customXml/item33.xml>��< ? x m l   v e r s i o n = " 1 . 0 "   e n c o d i n g = " U T F - 1 6 " ? > < G e m i n i   x m l n s = " h t t p : / / g e m i n i / p i v o t c u s t o m i z a t i o n / 5 1 5 4 e b 9 9 - e 1 9 c - 4 8 d a - a 0 1 7 - 3 b b 8 0 5 2 9 d d b 3 " > < C u s t o m C o n t e n t > < ! [ C D A T A [ < ? x m l   v e r s i o n = " 1 . 0 "   e n c o d i n g = " u t f - 1 6 " ? > < S e t t i n g s > < C a l c u l a t e d F i e l d s > < 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C a l c u l a t e d F i e l d s > < S A H o s t H a s h > 0 < / S A H o s t H a s h > < G e m i n i F i e l d L i s t V i s i b l e > T r u e < / G e m i n i F i e l d L i s t V i s i b l e > < / S e t t i n g s > ] ] > < / C u s t o m C o n t e n t > < / G e m i n i > 
</file>

<file path=customXml/item34.xml>��< ? x m l   v e r s i o n = " 1 . 0 "   e n c o d i n g = " U T F - 1 6 " ? > < G e m i n i   x m l n s = " h t t p : / / g e m i n i / p i v o t c u s t o m i z a t i o n / T a b l e X M L _ t o y s _ p r o d u c t s _ 7 6 2 5 c 5 c e - b e d 4 - 4 a 2 a - 9 f c 8 - c a e f 2 e 7 6 4 b 5 3 " > < 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 1 0 4 < / i n t > < / v a l u e > < / i t e m > < i t e m > < k e y > < s t r i n g > P r o d u c t _ N a m e < / s t r i n g > < / k e y > < v a l u e > < i n t > 1 2 8 < / i n t > < / v a l u e > < / i t e m > < i t e m > < k e y > < s t r i n g > P r o d u c t _ C a t e g o r y < / s t r i n g > < / k e y > < v a l u e > < i n t > 1 4 6 < / i n t > < / v a l u e > < / i t e m > < i t e m > < k e y > < s t r i n g > P r o d u c t _ C o s t < / s t r i n g > < / k e y > < v a l u e > < i n t > 1 1 8 < / i n t > < / v a l u e > < / i t e m > < i t e m > < k e y > < s t r i n g > P r o d u c t _ P r i c e < / s t r i n g > < / k e y > < v a l u e > < i n t > 1 2 2 < / i n t > < / v a l u e > < / i t e m > < / C o l u m n W i d t h s > < C o l u m n D i s p l a y I n d e x > < i t e m > < k e y > < s t r i n g > P r o d u c t _ I D < / s t r i n g > < / k e y > < v a l u e > < i n t > 0 < / i n t > < / v a l u e > < / i t e m > < i t e m > < k e y > < s t r i n g > P r o d u c t _ N a m e < / s t r i n g > < / k e y > < v a l u e > < i n t > 1 < / i n t > < / v a l u e > < / i t e m > < i t e m > < k e y > < s t r i n g > P r o d u c t _ C a t e g o r y < / s t r i n g > < / k e y > < v a l u e > < i n t > 2 < / i n t > < / v a l u e > < / i t e m > < i t e m > < k e y > < s t r i n g > P r o d u c t _ C o s t < / s t r i n g > < / k e y > < v a l u e > < i n t > 3 < / i n t > < / v a l u e > < / i t e m > < i t e m > < k e y > < s t r i n g > P r o d u c t _ P r i c e < / s t r i n g > < / k e y > < v a l u e > < i n t > 4 < / 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4 9 3 f 7 c 9 f - a 8 1 7 - 4 9 9 8 - b 6 5 0 - 1 5 6 e 0 f 3 0 2 a 4 1 " > < C u s t o m C o n t e n t > < ! [ C D A T A [ < ? x m l   v e r s i o n = " 1 . 0 "   e n c o d i n g = " u t f - 1 6 " ? > < S e t t i n g s > < C a l c u l a t e d F i e l d s > < 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 T o t a l   R e v e n u e < / M e a s u r e N a m e > < D i s p l a y N a m e > T o t a l   R e v e n u e < / D i s p l a y N a m e > < V i s i b l e > F a l s e < / V i s i b l e > < / i t e m > < i t e m > < M e a s u r e N a m e > P r e v i o u s   M o n t h   O r d e r s < / M e a s u r e N a m e > < D i s p l a y N a m e > P r e v i o u s   M o n t h   O r d e r s < / D i s p l a y N a m e > < V i s i b l e > F a l s e < / V i s i b l e > < / i t e m > < / C a l c u l a t e d F i e l d s > < S A H o s t H a s h > 0 < / S A H o s t H a s h > < G e m i n i F i e l d L i s t V i s i b l e > T r u e < / G e m i n i F i e l d L i s t V i s i b l e > < / S e t t i n g s > ] ] > < / C u s t o m C o n t e n t > < / G e m i n i > 
</file>

<file path=customXml/item36.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i t e m > < k e y > < s t r i n g > Y e a r   M o n t h < / s t r i n g > < / k e y > < v a l u e > < s t r i n g > E m p t y < / s t r i n g > < / v a l u e > < / i t e m > < / C o l u m n S u g g e s t e d T y p e > < C o l u m n F o r m a t   / > < C o l u m n A c c u r a c y   / > < C o l u m n C u r r e n c y S y m b o l   / > < C o l u m n P o s i t i v e P a t t e r n   / > < C o l u m n N e g a t i v e P a t t e r n   / > < C o l u m n W i d t h s > < i t e m > < k e y > < s t r i n g > D a t e < / s t r i n g > < / k e y > < v a l u e > < i n t > 1 5 2 < / i n t > < / v a l u e > < / i t e m > < i t e m > < k e y > < s t r i n g > Y e a r < / s t r i n g > < / k e y > < v a l u e > < i n t > 6 2 < / i n t > < / v a l u e > < / i t e m > < i t e m > < k e y > < s t r i n g > M o n t h   N u m b e r < / s t r i n g > < / k e y > < v a l u e > < i n t > 1 3 1 < / i n t > < / v a l u e > < / i t e m > < i t e m > < k e y > < s t r i n g > M o n t h < / s t r i n g > < / k e y > < v a l u e > < i n t > 7 7 < / i n t > < / v a l u e > < / i t e m > < i t e m > < k e y > < s t r i n g > M M M - Y Y Y Y < / s t r i n g > < / k e y > < v a l u e > < i n t > 1 0 4 < / i n t > < / v a l u e > < / i t e m > < i t e m > < k e y > < s t r i n g > D a y   O f   W e e k   N u m b e r < / s t r i n g > < / k e y > < v a l u e > < i n t > 1 6 9 < / i n t > < / v a l u e > < / i t e m > < i t e m > < k e y > < s t r i n g > D a y   O f   W e e k < / s t r i n g > < / k e y > < v a l u e > < i n t > 1 1 5 < / i n t > < / v a l u e > < / i t e m > < i t e m > < k e y > < s t r i n g > I s W o r k i n g D a y Y N < / s t r i n g > < / k e y > < v a l u e > < i n t > 1 6 2 < / i n t > < / v a l u e > < / i t e m > < i t e m > < k e y > < s t r i n g > Y e a r   M o n t h < / s t r i n g > < / k e y > < v a l u e > < i n t > 1 0 6 < / i n t > < / v a l u e > < / i t e m > < i t e m > < k e y > < s t r i n g > C u r r e n t   Y e a r   M o n t h < / s t r i n g > < / k e y > < v a l u e > < i n t > 1 5 6 < / i n t > < / v a l u e > < / i t e m > < i t e m > < k e y > < s t r i n g > Y e a r   P r e v i o u s   M o n t h < / s t r i n g > < / k e y > < v a l u e > < i n t > 1 6 3 < / 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 I s W o r k i n g D a y Y N < / s t r i n g > < / k e y > < v a l u e > < i n t > 7 < / i n t > < / v a l u e > < / i t e m > < i t e m > < k e y > < s t r i n g > Y e a r   M o n t h < / s t r i n g > < / k e y > < v a l u e > < i n t > 8 < / i n t > < / v a l u e > < / i t e m > < i t e m > < k e y > < s t r i n g > C u r r e n t   Y e a r   M o n t h < / s t r i n g > < / k e y > < v a l u e > < i n t > 9 < / i n t > < / v a l u e > < / i t e m > < i t e m > < k e y > < s t r i n g > Y e a r   P r e v i o u s   M o n t h < / s t r i n g > < / k e y > < v a l u e > < i n t > 1 0 < / i n t > < / v a l u e > < / i t e m > < / C o l u m n D i s p l a y I n d e x > < C o l u m n F r o z e n   / > < C o l u m n C h e c k e d   / > < C o l u m n F i l t e r > < i t e m > < k e y > < s t r i n g > C u r r e n t   Y e a r   M o n t h < / s t r i n g > < / k e y > < v a l u e > < F i l t e r E x p r e s s i o n   x s i : n i l = " t r u e "   / > < / v a l u e > < / i t e m > < / C o l u m n F i l t e r > < S e l e c t i o n F i l t e r > < i t e m > < k e y > < s t r i n g > C u r r e n t   Y e a r   M o n t h < / s t r i n g > < / k e y > < v a l u e > < S e l e c t i o n F i l t e r > < S e l e c t i o n T y p e > D e s e l e c t < / S e l e c t i o n T y p e > < I t e m s > < a n y T y p e   x s i : t y p e = " x s d : s t r i n g " > N < / a n y T y p e > < / I t e m s > < / S e l e c t i o n F i l t e r > < / v a l u e > < / i t e m > < / S e l e c t i o n F i l t e r > < F i l t e r P a r a m e t e r s > < i t e m > < k e y > < s t r i n g > C u r r e n t   Y e a r   M o n t h < / s t r i n g > < / k e y > < v a l u e > < C o m m a n d P a r a m e t e r s   / > < / v a l u e > < / i t e m > < / F i l t e r P a r a m e t e r s > < I s S o r t D e s c e n d i n g > f a l s e < / I s S o r t D e s c e n d i n g > < / T a b l e W i d g e t G r i d S e r i a l i z a t i o n > ] ] > < / 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 2 0 2 2 - 0 1 - 1 8 T 1 7 : 5 6 : 2 1 . 2 3 3 9 6 7 9 - 0 5 : 0 0 < / L a s t P r o c e s s e d T i m e > < / D a t a M o d e l i n g S a n d b o x . S e r i a l i z e d S a n d b o x E r r o r C a c h e > ] ] > < / C u s t o m C o n t e n t > < / G e m i n i > 
</file>

<file path=customXml/item5.xml>��< ? x m l   v e r s i o n = " 1 . 0 "   e n c o d i n g = " U T F - 1 6 " ? > < G e m i n i   x m l n s = " h t t p : / / g e m i n i / p i v o t c u s t o m i z a t i o n / 7 b 5 b f 2 9 4 - 7 f b 6 - 4 b c 4 - a 8 c 1 - c 6 1 8 2 1 a 6 b f 7 2 " > < C u s t o m C o n t e n t > < ! [ C D A T A [ < ? x m l   v e r s i o n = " 1 . 0 "   e n c o d i n g = " u t f - 1 6 " ? > < S e t t i n g s > < C a l c u l a t e d F i e l d s > < 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i t e m > < M e a s u r e N a m e > P r e v i o u s   M T D   R e v e n u e < / M e a s u r e N a m e > < D i s p l a y N a m e > P r e v i o u s   M T D   R e v e n u e < / D i s p l a y N a m e > < V i s i b l e > F a l s e < / V i s i b l e > < / i t e m > < i t e m > < M e a s u r e N a m e > M T D   R e v e n u e < / M e a s u r e N a m e > < D i s p l a y N a m e > M T D   R e v e n u e < / D i s p l a y N a m e > < V i s i b l e > F a l s e < / V i s i b l e > < / i t e m > < i t e m > < M e a s u r e N a m e > G r o s s   P r o f i t   M a r g i n < / M e a s u r e N a m e > < D i s p l a y N a m e > G r o s s   P r o f i t   M a r g i n < / D i s p l a y N a m e > < V i s i b l e > F a l s e < / V i s i b l e > < / i t e m > < i t e m > < M e a s u r e N a m e > T o t a l   O r d e r s < / M e a s u r e N a m e > < D i s p l a y N a m e > T o t a l   O r d e r s < / D i s p l a y N a m e > < V i s i b l e > F a l s e < / V i s i b l e > < / i t e m > < / C a l c u l a t e d F i e l d s > < S A H o s t H a s h > 0 < / S A H o s t H a s h > < G e m i n i F i e l d L i s t V i s i b l e > T r u e < / G e m i n i F i e l d L i s t V i s i b l e > < / S e t t i n g s > ] ] > < / C u s t o m C o n t e n t > < / G e m i n i > 
</file>

<file path=customXml/item6.xml>��< ? x m l   v e r s i o n = " 1 . 0 "   e n c o d i n g = " U T F - 1 6 " ? > < G e m i n i   x m l n s = " h t t p : / / g e m i n i / p i v o t c u s t o m i z a t i o n / 7 3 c c 0 f b a - d 8 4 6 - 4 f 9 b - a 6 0 f - d e 6 4 8 4 c 0 8 9 7 e " > < C u s t o m C o n t e n t > < ! [ C D A T A [ < ? x m l   v e r s i o n = " 1 . 0 "   e n c o d i n g = " u t f - 1 6 " ? > < S e t t i n g s > < C a l c u l a t e d F i e l d s > < 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 T o t a l   R e v e n u e < / M e a s u r e N a m e > < D i s p l a y N a m e > T o t a l   R e v e n u e < / D i s p l a y N a m e > < V i s i b l e > F a l s e < / V i s i b l e > < / i t e m > < / C a l c u l a t e d F i e l d s > < S A H o s t H a s h > 0 < / S A H o s t H a s h > < G e m i n i F i e l d L i s t V i s i b l e > T r u e < / G e m i n i F i e l d L i s t V i s i b l e > < / S e t t i n g s > ] ] > < / C u s t o m C o n t e n t > < / G e m i n i > 
</file>

<file path=customXml/item7.xml>��< ? x m l   v e r s i o n = " 1 . 0 "   e n c o d i n g = " U T F - 1 6 " ? > < G e m i n i   x m l n s = " h t t p : / / g e m i n i / p i v o t c u s t o m i z a t i o n / 0 e d 0 f 7 c 1 - c 3 f 1 - 4 3 7 5 - b 4 d a - 1 a e 9 b 0 e d 2 0 e 4 " > < C u s t o m C o n t e n t > < ! [ C D A T A [ < ? x m l   v e r s i o n = " 1 . 0 "   e n c o d i n g = " u t f - 1 6 " ? > < S e t t i n g s > < C a l c u l a t e d F i e l d s > < i t e m > < M e a s u r e N a m e > T o t a l   R e v e n u e < / M e a s u r e N a m e > < D i s p l a y N a m e > T o t a l   R e v e n u e < / D i s p l a y N a m e > < V i s i b l e > F a l s e < / V i s i b l e > < / i t e m > < i t e m > < M e a s u r e N a m e > T o t a l   C o s t < / M e a s u r e N a m e > < D i s p l a y N a m e > T o t a l   C o s t < / D i s p l a y N a m e > < V i s i b l e > F a l s e < / V i s i b l e > < / i t e m > < i t e m > < M e a s u r e N a m e > T o t a l   P r o f i t < / M e a s u r e N a m e > < D i s p l a y N a m e > T o t a l   P r o f i t < / D i s p l a y N a m e > < V i s i b l e > F a l s e < / V i s i b l e > < / i t e m > < i t e m > < M e a s u r e N a m e > M T D   R e v e n u e < / M e a s u r e N a m e > < D i s p l a y N a m e > M T D   R e v e n u e < / D i s p l a y N a m e > < V i s i b l e > F a l s e < / V i s i b l e > < / i t e m > < i t e m > < M e a s u r e N a m e > P r e v i o u s   M T D   R e v e n u e < / M e a s u r e N a m e > < D i s p l a y N a m e > P r e v i o u s   M T D   R e v e n u e < / D i s p l a y N a m e > < V i s i b l e > F a l s e < / V i s i b l e > < / i t e m > < i t e m > < M e a s u r e N a m e > G r o s s   P r o f i t   M a r g i n < / M e a s u r e N a m e > < D i s p l a y N a m e > G r o s s   P r o f i t   M a r g i n < / D i s p l a y N a m e > < V i s i b l e > F a l s e < / V i s i b l e > < / i t e m > < i t e m > < M e a s u r e N a m e > T o t a l   O r d e r s < / M e a s u r e N a m e > < D i s p l a y N a m e > T o t a l   O r d e r s < / D i s p l a y N a m e > < V i s i b l e > F a l s e < / V i s i b l e > < / i t e m > < i t e m > < M e a s u r e N a m e > P r e v i o u s   M o n t h   P r o f i t < / M e a s u r e N a m e > < D i s p l a y N a m e > P r e v i o u s   M o n t h   P r o f i t < / D i s p l a y N a m e > < V i s i b l e > F a l s e < / V i s i b l e > < / i t e m > < i t e m > < M e a s u r e N a m e > P r e v i o u s   M o n t h   O r d e r s < / M e a s u r e N a m e > < D i s p l a y N a m e > P r e v i o u s   M o n t h   O r d e r s < / D i s p l a y N a m e > < V i s i b l e > F a l s e < / V i s i b l e > < / i t e m > < / C a l c u l a t e d F i e l d s > < S A H o s t H a s h > 0 < / S A H o s t H a s h > < G e m i n i F i e l d L i s t V i s i b l e > T r u e < / G e m i n i F i e l d L i s t V i s i b l e > < / S e t t i n g s > ] ] > < / C u s t o m C o n t e n t > < / G e m i n i > 
</file>

<file path=customXml/item8.xml>��< ? x m l   v e r s i o n = " 1 . 0 "   e n c o d i n g = " U T F - 1 6 " ? > < G e m i n i   x m l n s = " h t t p : / / g e m i n i / p i v o t c u s t o m i z a t i o n / T a b l e X M L _ t o y s _ s t o r e s _ a c 1 8 2 f 3 2 - c 1 c 8 - 4 7 1 a - b c 3 c - d e 3 1 2 0 7 c 5 a 0 a " > < 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 8 9 < / i n t > < / v a l u e > < / i t e m > < i t e m > < k e y > < s t r i n g > S t o r e _ N a m e < / s t r i n g > < / k e y > < v a l u e > < i n t > 1 1 3 < / i n t > < / v a l u e > < / i t e m > < i t e m > < k e y > < s t r i n g > S t o r e _ C i t y < / s t r i n g > < / k e y > < v a l u e > < i n t > 1 0 0 < / i n t > < / v a l u e > < / i t e m > < i t e m > < k e y > < s t r i n g > S t o r e _ L o c a t i o n < / s t r i n g > < / k e y > < v a l u e > < i n t > 1 2 7 < / i n t > < / v a l u e > < / i t e m > < i t e m > < k e y > < s t r i n g > S t o r e _ O p e n _ D a t e < / s t r i n g > < / k e y > < v a l u e > < i n t > 1 4 6 < / i n t > < / v a l u e > < / i t e m > < / C o l u m n W i d t h s > < C o l u m n D i s p l a y I n d e x > < i t e m > < k e y > < s t r i n g > S t o r e _ I D < / s t r i n g > < / k e y > < v a l u e > < i n t > 0 < / i n t > < / v a l u e > < / i t e m > < i t e m > < k e y > < s t r i n g > S t o r e _ N a m e < / s t r i n g > < / k e y > < v a l u e > < i n t > 1 < / i n t > < / v a l u e > < / i t e m > < i t e m > < k e y > < s t r i n g > S t o r e _ C i t y < / s t r i n g > < / k e y > < v a l u e > < i n t > 2 < / i n t > < / v a l u e > < / i t e m > < i t e m > < k e y > < s t r i n g > S t o r e _ L o c a t i o n < / s t r i n g > < / k e y > < v a l u e > < i n t > 3 < / i n t > < / v a l u e > < / i t e m > < i t e m > < k e y > < s t r i n g > S t o r e _ O p e n _ D a t e < / s t r i n g > < / k e y > < v a l u e > < i n t > 4 < / 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 t o y s _ s a l e s 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 t o y s _ s a l e s 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 C o s t < / K e y > < / D i a g r a m O b j e c t K e y > < D i a g r a m O b j e c t K e y > < K e y > M e a s u r e s \ T o t a l   C o s t \ T a g I n f o \ F o r m u l a < / K e y > < / D i a g r a m O b j e c t K e y > < D i a g r a m O b j e c t K e y > < K e y > M e a s u r e s \ T o t a l   C o s t \ T a g I n f o \ V a l u e < / K e y > < / D i a g r a m O b j e c t K e y > < D i a g r a m O b j e c t K e y > < K e y > M e a s u r e s \ T o t a l   P r o f i t < / K e y > < / D i a g r a m O b j e c t K e y > < D i a g r a m O b j e c t K e y > < K e y > M e a s u r e s \ T o t a l   P r o f i t \ T a g I n f o \ F o r m u l a < / K e y > < / D i a g r a m O b j e c t K e y > < D i a g r a m O b j e c t K e y > < K e y > M e a s u r e s \ T o t a l   P r o f i t \ T a g I n f o \ V a l u e < / K e y > < / D i a g r a m O b j e c t K e y > < D i a g r a m O b j e c t K e y > < K e y > M e a s u r e s \ M T D   R e v e n u e < / K e y > < / D i a g r a m O b j e c t K e y > < D i a g r a m O b j e c t K e y > < K e y > M e a s u r e s \ M T D   R e v e n u e \ T a g I n f o \ F o r m u l a < / K e y > < / D i a g r a m O b j e c t K e y > < D i a g r a m O b j e c t K e y > < K e y > M e a s u r e s \ M T D   R e v e n u e \ T a g I n f o \ V a l u e < / K e y > < / D i a g r a m O b j e c t K e y > < D i a g r a m O b j e c t K e y > < K e y > M e a s u r e s \ P r e v i o u s   M T D   R e v e n u e < / K e y > < / D i a g r a m O b j e c t K e y > < D i a g r a m O b j e c t K e y > < K e y > M e a s u r e s \ P r e v i o u s   M T D   R e v e n u e \ T a g I n f o \ F o r m u l a < / K e y > < / D i a g r a m O b j e c t K e y > < D i a g r a m O b j e c t K e y > < K e y > M e a s u r e s \ P r e v i o u s   M T D   R e v e n u e \ T a g I n f o \ V a l u e < / K e y > < / D i a g r a m O b j e c t K e y > < D i a g r a m O b j e c t K e y > < K e y > M e a s u r e s \ G r o s s   P r o f i t   M a r g i n < / K e y > < / D i a g r a m O b j e c t K e y > < D i a g r a m O b j e c t K e y > < K e y > M e a s u r e s \ G r o s s   P r o f i t   M a r g i n \ T a g I n f o \ F o r m u l a < / K e y > < / D i a g r a m O b j e c t K e y > < D i a g r a m O b j e c t K e y > < K e y > M e a s u r e s \ G r o s s   P r o f i t   M a r g i n \ T a g I n f o \ V a l u e < / K e y > < / D i a g r a m O b j e c t K e y > < D i a g r a m O b j e c t K e y > < K e y > M e a s u r e s \ T o t a l   O r d e r s < / K e y > < / D i a g r a m O b j e c t K e y > < D i a g r a m O b j e c t K e y > < K e y > M e a s u r e s \ T o t a l   O r d e r s \ T a g I n f o \ F o r m u l a < / K e y > < / D i a g r a m O b j e c t K e y > < D i a g r a m O b j e c t K e y > < K e y > M e a s u r e s \ T o t a l   O r d e r s \ T a g I n f o \ V a l u e < / K e y > < / D i a g r a m O b j e c t K e y > < D i a g r a m O b j e c t K e y > < K e y > M e a s u r e s \ P r e v i o u s   M o n t h   P r o f i t < / K e y > < / D i a g r a m O b j e c t K e y > < D i a g r a m O b j e c t K e y > < K e y > M e a s u r e s \ P r e v i o u s   M o n t h   P r o f i t \ T a g I n f o \ F o r m u l a < / K e y > < / D i a g r a m O b j e c t K e y > < D i a g r a m O b j e c t K e y > < K e y > M e a s u r e s \ P r e v i o u s   M o n t h   P r o f i t \ T a g I n f o \ V a l u e < / K e y > < / D i a g r a m O b j e c t K e y > < D i a g r a m O b j e c t K e y > < K e y > M e a s u r e s \ T o t a l   R e v e n u e < / K e y > < / D i a g r a m O b j e c t K e y > < D i a g r a m O b j e c t K e y > < K e y > M e a s u r e s \ T o t a l   R e v e n u e \ T a g I n f o \ F o r m u l a < / K e y > < / D i a g r a m O b j e c t K e y > < D i a g r a m O b j e c t K e y > < K e y > M e a s u r e s \ T o t a l   R e v e n u e \ T a g I n f o \ V a l u e < / K e y > < / D i a g r a m O b j e c t K e y > < D i a g r a m O b j e c t K e y > < K e y > M e a s u r e s \ P r e v i o u s   M o n t h   O r d e r s < / K e y > < / D i a g r a m O b j e c t K e y > < D i a g r a m O b j e c t K e y > < K e y > M e a s u r e s \ P r e v i o u s   M o n t h   O r d e r s \ T a g I n f o \ F o r m u l a < / K e y > < / D i a g r a m O b j e c t K e y > < D i a g r a m O b j e c t K e y > < K e y > M e a s u r e s \ P r e v i o u s   M o n t h   O r d e r s \ T a g I n f o \ V a l u e < / K e y > < / D i a g r a m O b j e c t K e y > < D i a g r a m O b j e c t K e y > < K e y > C o l u m n s \ S a l e _ I D < / K e y > < / D i a g r a m O b j e c t K e y > < D i a g r a m O b j e c t K e y > < K e y > C o l u m n s \ D a t e < / K e y > < / D i a g r a m O b j e c t K e y > < D i a g r a m O b j e c t K e y > < K e y > C o l u m n s \ S t o r e _ I D < / K e y > < / D i a g r a m O b j e c t K e y > < D i a g r a m O b j e c t K e y > < K e y > C o l u m n s \ P r o d u c t _ I D < / K e y > < / D i a g r a m O b j e c t K e y > < D i a g r a m O b j e c t K e y > < K e y > C o l u m n s \ U n i t s 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 C o s t < / K e y > < / a : K e y > < a : V a l u e   i : t y p e = " M e a s u r e G r i d N o d e V i e w S t a t e " > < L a y e d O u t > t r u e < / L a y e d O u t > < / 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 M e a s u r e s \ T o t a l   P r o f i t < / K e y > < / a : K e y > < a : V a l u e   i : t y p e = " M e a s u r e G r i d N o d e V i e w S t a t e " > < L a y e d O u t > t r u e < / L a y e d O u t > < R o w > 1 < / 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 M e a s u r e s \ M T D   R e v e n u e < / K e y > < / a : K e y > < a : V a l u e   i : t y p e = " M e a s u r e G r i d N o d e V i e w S t a t e " > < L a y e d O u t > t r u e < / L a y e d O u t > < R o w > 2 < / R o w > < / a : V a l u e > < / a : K e y V a l u e O f D i a g r a m O b j e c t K e y a n y T y p e z b w N T n L X > < a : K e y V a l u e O f D i a g r a m O b j e c t K e y a n y T y p e z b w N T n L X > < a : K e y > < K e y > M e a s u r e s \ M T D   R e v e n u e \ T a g I n f o \ F o r m u l a < / K e y > < / a : K e y > < a : V a l u e   i : t y p e = " M e a s u r e G r i d V i e w S t a t e I D i a g r a m T a g A d d i t i o n a l I n f o " / > < / a : K e y V a l u e O f D i a g r a m O b j e c t K e y a n y T y p e z b w N T n L X > < a : K e y V a l u e O f D i a g r a m O b j e c t K e y a n y T y p e z b w N T n L X > < a : K e y > < K e y > M e a s u r e s \ M T D   R e v e n u e \ T a g I n f o \ V a l u e < / K e y > < / a : K e y > < a : V a l u e   i : t y p e = " M e a s u r e G r i d V i e w S t a t e I D i a g r a m T a g A d d i t i o n a l I n f o " / > < / a : K e y V a l u e O f D i a g r a m O b j e c t K e y a n y T y p e z b w N T n L X > < a : K e y V a l u e O f D i a g r a m O b j e c t K e y a n y T y p e z b w N T n L X > < a : K e y > < K e y > M e a s u r e s \ P r e v i o u s   M T D   R e v e n u e < / K e y > < / a : K e y > < a : V a l u e   i : t y p e = " M e a s u r e G r i d N o d e V i e w S t a t e " > < L a y e d O u t > t r u e < / L a y e d O u t > < R o w > 3 < / R o w > < / a : V a l u e > < / a : K e y V a l u e O f D i a g r a m O b j e c t K e y a n y T y p e z b w N T n L X > < a : K e y V a l u e O f D i a g r a m O b j e c t K e y a n y T y p e z b w N T n L X > < a : K e y > < K e y > M e a s u r e s \ P r e v i o u s   M T D   R e v e n u e \ T a g I n f o \ F o r m u l a < / K e y > < / a : K e y > < a : V a l u e   i : t y p e = " M e a s u r e G r i d V i e w S t a t e I D i a g r a m T a g A d d i t i o n a l I n f o " / > < / a : K e y V a l u e O f D i a g r a m O b j e c t K e y a n y T y p e z b w N T n L X > < a : K e y V a l u e O f D i a g r a m O b j e c t K e y a n y T y p e z b w N T n L X > < a : K e y > < K e y > M e a s u r e s \ P r e v i o u s   M T D   R e v e n u e \ T a g I n f o \ V a l u e < / K e y > < / a : K e y > < a : V a l u e   i : t y p e = " M e a s u r e G r i d V i e w S t a t e I D i a g r a m T a g A d d i t i o n a l I n f o " / > < / a : K e y V a l u e O f D i a g r a m O b j e c t K e y a n y T y p e z b w N T n L X > < a : K e y V a l u e O f D i a g r a m O b j e c t K e y a n y T y p e z b w N T n L X > < a : K e y > < K e y > M e a s u r e s \ G r o s s   P r o f i t   M a r g i n < / K e y > < / a : K e y > < a : V a l u e   i : t y p e = " M e a s u r e G r i d N o d e V i e w S t a t e " > < L a y e d O u t > t r u e < / L a y e d O u t > < R o w > 4 < / R o w > < / a : V a l u e > < / a : K e y V a l u e O f D i a g r a m O b j e c t K e y a n y T y p e z b w N T n L X > < a : K e y V a l u e O f D i a g r a m O b j e c t K e y a n y T y p e z b w N T n L X > < a : K e y > < K e y > M e a s u r e s \ G r o s s   P r o f i t   M a r g i n \ T a g I n f o \ F o r m u l a < / K e y > < / a : K e y > < a : V a l u e   i : t y p e = " M e a s u r e G r i d V i e w S t a t e I D i a g r a m T a g A d d i t i o n a l I n f o " / > < / a : K e y V a l u e O f D i a g r a m O b j e c t K e y a n y T y p e z b w N T n L X > < a : K e y V a l u e O f D i a g r a m O b j e c t K e y a n y T y p e z b w N T n L X > < a : K e y > < K e y > M e a s u r e s \ G r o s s   P r o f i t   M a r g i n \ T a g I n f o \ V a l u e < / K e y > < / a : K e y > < a : V a l u e   i : t y p e = " M e a s u r e G r i d V i e w S t a t e I D i a g r a m T a g A d d i t i o n a l I n f o " / > < / a : K e y V a l u e O f D i a g r a m O b j e c t K e y a n y T y p e z b w N T n L X > < a : K e y V a l u e O f D i a g r a m O b j e c t K e y a n y T y p e z b w N T n L X > < a : K e y > < K e y > M e a s u r e s \ T o t a l   O r d e r s < / K e y > < / a : K e y > < a : V a l u e   i : t y p e = " M e a s u r e G r i d N o d e V i e w S t a t e " > < L a y e d O u t > t r u e < / L a y e d O u t > < R o w > 5 < / R o w > < / a : V a l u e > < / a : K e y V a l u e O f D i a g r a m O b j e c t K e y a n y T y p e z b w N T n L X > < a : K e y V a l u e O f D i a g r a m O b j e c t K e y a n y T y p e z b w N T n L X > < a : K e y > < K e y > M e a s u r e s \ T o t a l   O r d e r s \ T a g I n f o \ F o r m u l a < / K e y > < / a : K e y > < a : V a l u e   i : t y p e = " M e a s u r e G r i d V i e w S t a t e I D i a g r a m T a g A d d i t i o n a l I n f o " / > < / a : K e y V a l u e O f D i a g r a m O b j e c t K e y a n y T y p e z b w N T n L X > < a : K e y V a l u e O f D i a g r a m O b j e c t K e y a n y T y p e z b w N T n L X > < a : K e y > < K e y > M e a s u r e s \ T o t a l   O r d e r s \ T a g I n f o \ V a l u e < / K e y > < / a : K e y > < a : V a l u e   i : t y p e = " M e a s u r e G r i d V i e w S t a t e I D i a g r a m T a g A d d i t i o n a l I n f o " / > < / a : K e y V a l u e O f D i a g r a m O b j e c t K e y a n y T y p e z b w N T n L X > < a : K e y V a l u e O f D i a g r a m O b j e c t K e y a n y T y p e z b w N T n L X > < a : K e y > < K e y > M e a s u r e s \ P r e v i o u s   M o n t h   P r o f i t < / K e y > < / a : K e y > < a : V a l u e   i : t y p e = " M e a s u r e G r i d N o d e V i e w S t a t e " > < L a y e d O u t > t r u e < / L a y e d O u t > < R o w > 6 < / R o w > < / a : V a l u e > < / a : K e y V a l u e O f D i a g r a m O b j e c t K e y a n y T y p e z b w N T n L X > < a : K e y V a l u e O f D i a g r a m O b j e c t K e y a n y T y p e z b w N T n L X > < a : K e y > < K e y > M e a s u r e s \ P r e v i o u s   M o n t h   P r o f i t \ T a g I n f o \ F o r m u l a < / K e y > < / a : K e y > < a : V a l u e   i : t y p e = " M e a s u r e G r i d V i e w S t a t e I D i a g r a m T a g A d d i t i o n a l I n f o " / > < / a : K e y V a l u e O f D i a g r a m O b j e c t K e y a n y T y p e z b w N T n L X > < a : K e y V a l u e O f D i a g r a m O b j e c t K e y a n y T y p e z b w N T n L X > < a : K e y > < K e y > M e a s u r e s \ P r e v i o u s   M o n t h   P r o f i t \ T a g I n f o \ V a l u e < / K e y > < / a : K e y > < a : V a l u e   i : t y p e = " M e a s u r e G r i d V i e w S t a t e I D i a g r a m T a g A d d i t i o n a l I n f o " / > < / a : K e y V a l u e O f D i a g r a m O b j e c t K e y a n y T y p e z b w N T n L X > < a : K e y V a l u e O f D i a g r a m O b j e c t K e y a n y T y p e z b w N T n L X > < a : K e y > < K e y > M e a s u r e s \ T o t a l   R e v e n u e < / K e y > < / a : K e y > < a : V a l u e   i : t y p e = " M e a s u r e G r i d N o d e V i e w S t a t e " > < L a y e d O u t > t r u e < / L a y e d O u t > < R o w > 7 < / 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 M e a s u r e s \ P r e v i o u s   M o n t h   O r d e r s < / K e y > < / a : K e y > < a : V a l u e   i : t y p e = " M e a s u r e G r i d N o d e V i e w S t a t e " > < L a y e d O u t > t r u e < / L a y e d O u t > < R o w > 8 < / R o w > < / a : V a l u e > < / a : K e y V a l u e O f D i a g r a m O b j e c t K e y a n y T y p e z b w N T n L X > < a : K e y V a l u e O f D i a g r a m O b j e c t K e y a n y T y p e z b w N T n L X > < a : K e y > < K e y > M e a s u r e s \ P r e v i o u s   M o n t h   O r d e r s \ T a g I n f o \ F o r m u l a < / K e y > < / a : K e y > < a : V a l u e   i : t y p e = " M e a s u r e G r i d V i e w S t a t e I D i a g r a m T a g A d d i t i o n a l I n f o " / > < / a : K e y V a l u e O f D i a g r a m O b j e c t K e y a n y T y p e z b w N T n L X > < a : K e y V a l u e O f D i a g r a m O b j e c t K e y a n y T y p e z b w N T n L X > < a : K e y > < K e y > M e a s u r e s \ P r e v i o u s   M o n t h   O r d e r s \ T a g I n f o \ V a l u e < / K e y > < / a : K e y > < a : V a l u e   i : t y p e = " M e a s u r e G r i d V i e w S t a t e I D i a g r a m T a g A d d i t i o n a l I n f o " / > < / a : K e y V a l u e O f D i a g r a m O b j e c t K e y a n y T y p e z b w N T n L X > < a : K e y V a l u e O f D i a g r a m O b j e c t K e y a n y T y p e z b w N T n L X > < a : K e y > < K e y > C o l u m n s \ S a l e _ I D < / 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 C o l u m n s \ P r o d u c t _ I D < / K e y > < / a : K e y > < a : V a l u e   i : t y p e = " M e a s u r e G r i d N o d e V i e w S t a t e " > < C o l u m n > 3 < / C o l u m n > < L a y e d O u t > t r u e < / L a y e d O u t > < / a : V a l u e > < / a : K e y V a l u e O f D i a g r a m O b j e c t K e y a n y T y p e z b w N T n L X > < a : K e y V a l u e O f D i a g r a m O b j e c t K e y a n y T y p e z b w N T n L X > < a : K e y > < K e y > C o l u m n s \ U n i t s < / K e y > < / a : K e y > < a : V a l u e   i : t y p e = " M e a s u r e G r i d N o d e V i e w S t a t e " > < C o l u m n > 4 < / C o l u m n > < L a y e d O u t > t r u e < / L a y e d O u t > < / a : V a l u e > < / a : K e y V a l u e O f D i a g r a m O b j e c t K e y a n y T y p e z b w N T n L X > < / V i e w S t a t e s > < / D i a g r a m M a n a g e r . S e r i a l i z a b l e D i a g r a m > < D i a g r a m M a n a g e r . S e r i a l i z a b l e D i a g r a m > < A d a p t e r   i : t y p e = " M e a s u r e D i a g r a m S a n d b o x A d a p t e r " > < T a b l e N a m e > t o y s _ c a l e n d a r 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 t o y s _ c a l e n d a r 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 C o l u m n s \ I s W o r k i n g D a y Y N < / K e y > < / D i a g r a m O b j e c t K e y > < D i a g r a m O b j e c t K e y > < K e y > C o l u m n s \ Y e a r   M o n t h < / K e y > < / D i a g r a m O b j e c t K e y > < D i a g r a m O b j e c t K e y > < K e y > C o l u m n s \ C u r r e n t   Y e a r   M o n t h < / K e y > < / D i a g r a m O b j e c t K e y > < D i a g r a m O b j e c t K e y > < K e y > C o l u m n s \ Y e a r   P r e v i o u s 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 C o l u m n s \ I s W o r k i n g D a y Y N < / K e y > < / a : K e y > < a : V a l u e   i : t y p e = " M e a s u r e G r i d N o d e V i e w S t a t e " > < C o l u m n > 7 < / C o l u m n > < L a y e d O u t > t r u e < / L a y e d O u t > < / a : V a l u e > < / a : K e y V a l u e O f D i a g r a m O b j e c t K e y a n y T y p e z b w N T n L X > < a : K e y V a l u e O f D i a g r a m O b j e c t K e y a n y T y p e z b w N T n L X > < a : K e y > < K e y > C o l u m n s \ Y e a r   M o n t h < / K e y > < / a : K e y > < a : V a l u e   i : t y p e = " M e a s u r e G r i d N o d e V i e w S t a t e " > < C o l u m n > 8 < / C o l u m n > < L a y e d O u t > t r u e < / L a y e d O u t > < / a : V a l u e > < / a : K e y V a l u e O f D i a g r a m O b j e c t K e y a n y T y p e z b w N T n L X > < a : K e y V a l u e O f D i a g r a m O b j e c t K e y a n y T y p e z b w N T n L X > < a : K e y > < K e y > C o l u m n s \ C u r r e n t   Y e a r   M o n t h < / K e y > < / a : K e y > < a : V a l u e   i : t y p e = " M e a s u r e G r i d N o d e V i e w S t a t e " > < C o l u m n > 9 < / C o l u m n > < L a y e d O u t > t r u e < / L a y e d O u t > < / a : V a l u e > < / a : K e y V a l u e O f D i a g r a m O b j e c t K e y a n y T y p e z b w N T n L X > < a : K e y V a l u e O f D i a g r a m O b j e c t K e y a n y T y p e z b w N T n L X > < a : K e y > < K e y > C o l u m n s \ Y e a r   P r e v i o u s   M o n t h < / K e y > < / a : K e y > < a : V a l u e   i : t y p e = " M e a s u r e G r i d N o d e V i e w S t a t e " > < C o l u m n > 1 0 < / C o l u m n > < L a y e d O u t > t r u e < / L a y e d O u t > < / a : V a l u e > < / a : K e y V a l u e O f D i a g r a m O b j e c t K e y a n y T y p e z b w N T n L X > < / V i e w S t a t e s > < / D i a g r a m M a n a g e r . S e r i a l i z a b l e D i a g r a m > < D i a g r a m M a n a g e r . S e r i a l i z a b l e D i a g r a m > < A d a p t e r   i : t y p e = " M e a s u r e D i a g r a m S a n d b o x A d a p t e r " > < T a b l e N a m e > t o y s _ p r o d u c t s 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 t o y s _ p r o d u c t s 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 C o l u m n s \ P r o d u c t _ N a m e < / K e y > < / D i a g r a m O b j e c t K e y > < D i a g r a m O b j e c t K e y > < K e y > C o l u m n s \ P r o d u c t _ C a t e g o r y < / K e y > < / D i a g r a m O b j e c t K e y > < D i a g r a m O b j e c t K e y > < K e y > C o l u m n s \ P r o d u c t _ C o s t < / K e y > < / D i a g r a m O b j e c t K e y > < D i a g r a m O b j e c t K e y > < K e y > C o l u m n s \ P r o d u c t _ P r i c e 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 4 < / F o c u s R o w > < S e l e c t i o n E n d C o l u m n > 1 < / S e l e c t i o n E n d C o l u m n > < S e l e c t i o n E n d R o w > 4 < / S e l e c t i o n E n d R o w > < S e l e c t i o n S t a r t C o l u m n > 1 < / S e l e c t i o n S t a r t C o l u m n > < S e l e c t i o n S t a r t R o w > 4 < / 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 C o l u m n s \ P r o d u c t _ C a t e g o r y < / K e y > < / a : K e y > < a : V a l u e   i : t y p e = " M e a s u r e G r i d N o d e V i e w S t a t e " > < C o l u m n > 2 < / C o l u m n > < L a y e d O u t > t r u e < / L a y e d O u t > < / a : V a l u e > < / a : K e y V a l u e O f D i a g r a m O b j e c t K e y a n y T y p e z b w N T n L X > < a : K e y V a l u e O f D i a g r a m O b j e c t K e y a n y T y p e z b w N T n L X > < a : K e y > < K e y > C o l u m n s \ P r o d u c t _ C o s t < / K e y > < / a : K e y > < a : V a l u e   i : t y p e = " M e a s u r e G r i d N o d e V i e w S t a t e " > < C o l u m n > 3 < / C o l u m n > < L a y e d O u t > t r u e < / L a y e d O u t > < / a : V a l u e > < / a : K e y V a l u e O f D i a g r a m O b j e c t K e y a n y T y p e z b w N T n L X > < a : K e y V a l u e O f D i a g r a m O b j e c t K e y a n y T y p e z b w N T n L X > < a : K e y > < K e y > C o l u m n s \ P r o d u c t _ P r i c e < / K e y > < / a : K e y > < a : V a l u e   i : t y p e = " M e a s u r e G r i d N o d e V i e w S t a t e " > < C o l u m n > 4 < / C o l u m n > < L a y e d O u t > t r u e < / L a y e d O u t > < / a : V a l u e > < / a : K e y V a l u e O f D i a g r a m O b j e c t K e y a n y T y p e z b w N T n L X > < / V i e w S t a t e s > < / D i a g r a m M a n a g e r . S e r i a l i z a b l e D i a g r a m > < D i a g r a m M a n a g e r . S e r i a l i z a b l e D i a g r a m > < A d a p t e r   i : t y p e = " M e a s u r e D i a g r a m S a n d b o x A d a p t e r " > < T a b l e N a m e > t o y s _ i n v e n t o r y 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 t o y s _ i n v e n t o r y 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 C o l u m n s \ P r o d u c t _ I D < / K e y > < / D i a g r a m O b j e c t K e y > < D i a g r a m O b j e c t K e y > < K e y > C o l u m n s \ S t o c k _ O n _ H a n d 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 C o l u m n s \ S t o c k _ O n _ H a n d < / K e y > < / a : K e y > < a : V a l u e   i : t y p e = " M e a s u r e G r i d N o d e V i e w S t a t e " > < C o l u m n > 2 < / C o l u m n > < L a y e d O u t > t r u e < / L a y e d O u t > < / a : V a l u e > < / a : K e y V a l u e O f D i a g r a m O b j e c t K e y a n y T y p e z b w N T n L X > < / V i e w S t a t e s > < / D i a g r a m M a n a g e r . S e r i a l i z a b l e D i a g r a m > < D i a g r a m M a n a g e r . S e r i a l i z a b l e D i a g r a m > < A d a p t e r   i : t y p e = " M e a s u r e D i a g r a m S a n d b o x A d a p t e r " > < T a b l e N a m e > t o y s _ s t o r e s 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 t o y s _ s t o r e s 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 C o l u m n s \ S t o r e _ N a m e < / K e y > < / D i a g r a m O b j e c t K e y > < D i a g r a m O b j e c t K e y > < K e y > C o l u m n s \ S t o r e _ C i t y < / K e y > < / D i a g r a m O b j e c t K e y > < D i a g r a m O b j e c t K e y > < K e y > C o l u m n s \ S t o r e _ L o c a t i o n < / K e y > < / D i a g r a m O b j e c t K e y > < D i a g r a m O b j e c t K e y > < K e y > C o l u m n s \ S t o r e _ O p e n _ D a t e 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 C o l u m n s \ S t o r e _ N a m e < / K e y > < / a : K e y > < a : V a l u e   i : t y p e = " M e a s u r e G r i d N o d e V i e w S t a t e " > < C o l u m n > 1 < / C o l u m n > < L a y e d O u t > t r u e < / L a y e d O u t > < / a : V a l u e > < / a : K e y V a l u e O f D i a g r a m O b j e c t K e y a n y T y p e z b w N T n L X > < a : K e y V a l u e O f D i a g r a m O b j e c t K e y a n y T y p e z b w N T n L X > < a : K e y > < K e y > C o l u m n s \ S t o r e _ C i t y < / K e y > < / a : K e y > < a : V a l u e   i : t y p e = " M e a s u r e G r i d N o d e V i e w S t a t e " > < C o l u m n > 2 < / C o l u m n > < L a y e d O u t > t r u e < / L a y e d O u t > < / a : V a l u e > < / a : K e y V a l u e O f D i a g r a m O b j e c t K e y a n y T y p e z b w N T n L X > < a : K e y V a l u e O f D i a g r a m O b j e c t K e y a n y T y p e z b w N T n L X > < a : K e y > < K e y > C o l u m n s \ S t o r e _ L o c a t i o n < / K e y > < / a : K e y > < a : V a l u e   i : t y p e = " M e a s u r e G r i d N o d e V i e w S t a t e " > < C o l u m n > 3 < / C o l u m n > < L a y e d O u t > t r u e < / L a y e d O u t > < / a : V a l u e > < / a : K e y V a l u e O f D i a g r a m O b j e c t K e y a n y T y p e z b w N T n L X > < a : K e y V a l u e O f D i a g r a m O b j e c t K e y a n y T y p e z b w N T n L X > < a : K e y > < K e y > C o l u m n s \ S t o r e _ O p e n _ D a t e < / 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 t o y s _ c a l e n d a r < / K e y > < / D i a g r a m O b j e c t K e y > < D i a g r a m O b j e c t K e y > < K e y > A c t i o n s \ A d d   t o   h i e r a r c h y   F o r   & l t ; T a b l e s \ t o y s _ c a l e n d a r \ H i e r a r c h i e s \ D a t e   H i e r a r c h y & g t ; < / K e y > < / D i a g r a m O b j e c t K e y > < D i a g r a m O b j e c t K e y > < K e y > A c t i o n s \ M o v e   t o   a   H i e r a r c h y   i n   T a b l e   t o y s _ c a l e n d a r < / K e y > < / D i a g r a m O b j e c t K e y > < D i a g r a m O b j e c t K e y > < K e y > A c t i o n s \ M o v e   i n t o   h i e r a r c h y   F o r   & l t ; T a b l e s \ t o y s _ c a l e n d a r \ H i e r a r c h i e s \ D a t e 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 T a g s \ T a b l e s \ & l t ; T a b l e s \ t o y s _ i n v e n t o r y & g t ; < / K e y > < / D i a g r a m O b j e c t K e y > < D i a g r a m O b j e c t K e y > < K e y > D y n a m i c   T a g s \ T a b l e s \ & l t ; T a b l e s \ t o y s _ p r o d u c t s & g t ; < / K e y > < / D i a g r a m O b j e c t K e y > < D i a g r a m O b j e c t K e y > < K e y > D y n a m i c   T a g s \ T a b l e s \ & l t ; T a b l e s \ t o y s _ s a l e s & g t ; < / K e y > < / D i a g r a m O b j e c t K e y > < D i a g r a m O b j e c t K e y > < K e y > D y n a m i c   T a g s \ T a b l e s \ & l t ; T a b l e s \ t o y s _ s t o r e s & g t ; < / K e y > < / D i a g r a m O b j e c t K e y > < D i a g r a m O b j e c t K e y > < K e y > D y n a m i c   T a g s \ T a b l e s \ & l t ; T a b l e s \ t o y s _ c a l e n d a r & g t ; < / K e y > < / D i a g r a m O b j e c t K e y > < D i a g r a m O b j e c t K e y > < K e y > D y n a m i c   T a g s \ H i e r a r c h i e s \ & l t ; T a b l e s \ t o y s _ c a l e n d a r \ H i e r a r c h i e s \ D a t e   H i e r a r c h y & g t ; < / K e y > < / D i a g r a m O b j e c t K e y > < D i a g r a m O b j e c t K e y > < K e y > T a b l e s \ t o y s _ i n v e n t o r y < / K e y > < / D i a g r a m O b j e c t K e y > < D i a g r a m O b j e c t K e y > < K e y > T a b l e s \ t o y s _ i n v e n t o r y \ C o l u m n s \ S t o r e _ I D < / K e y > < / D i a g r a m O b j e c t K e y > < D i a g r a m O b j e c t K e y > < K e y > T a b l e s \ t o y s _ i n v e n t o r y \ C o l u m n s \ P r o d u c t _ I D < / K e y > < / D i a g r a m O b j e c t K e y > < D i a g r a m O b j e c t K e y > < K e y > T a b l e s \ t o y s _ i n v e n t o r y \ C o l u m n s \ S t o c k _ O n _ H a n d < / K e y > < / D i a g r a m O b j e c t K e y > < D i a g r a m O b j e c t K e y > < K e y > T a b l e s \ t o y s _ p r o d u c t s < / K e y > < / D i a g r a m O b j e c t K e y > < D i a g r a m O b j e c t K e y > < K e y > T a b l e s \ t o y s _ p r o d u c t s \ C o l u m n s \ P r o d u c t _ I D < / K e y > < / D i a g r a m O b j e c t K e y > < D i a g r a m O b j e c t K e y > < K e y > T a b l e s \ t o y s _ p r o d u c t s \ C o l u m n s \ P r o d u c t _ N a m e < / K e y > < / D i a g r a m O b j e c t K e y > < D i a g r a m O b j e c t K e y > < K e y > T a b l e s \ t o y s _ p r o d u c t s \ C o l u m n s \ P r o d u c t _ C a t e g o r y < / K e y > < / D i a g r a m O b j e c t K e y > < D i a g r a m O b j e c t K e y > < K e y > T a b l e s \ t o y s _ p r o d u c t s \ C o l u m n s \ P r o d u c t _ C o s t < / K e y > < / D i a g r a m O b j e c t K e y > < D i a g r a m O b j e c t K e y > < K e y > T a b l e s \ t o y s _ p r o d u c t s \ C o l u m n s \ P r o d u c t _ P r i c e < / K e y > < / D i a g r a m O b j e c t K e y > < D i a g r a m O b j e c t K e y > < K e y > T a b l e s \ t o y s _ s a l e s < / K e y > < / D i a g r a m O b j e c t K e y > < D i a g r a m O b j e c t K e y > < K e y > T a b l e s \ t o y s _ s a l e s \ C o l u m n s \ S a l e _ I D < / K e y > < / D i a g r a m O b j e c t K e y > < D i a g r a m O b j e c t K e y > < K e y > T a b l e s \ t o y s _ s a l e s \ C o l u m n s \ D a t e < / K e y > < / D i a g r a m O b j e c t K e y > < D i a g r a m O b j e c t K e y > < K e y > T a b l e s \ t o y s _ s a l e s \ C o l u m n s \ S t o r e _ I D < / K e y > < / D i a g r a m O b j e c t K e y > < D i a g r a m O b j e c t K e y > < K e y > T a b l e s \ t o y s _ s a l e s \ C o l u m n s \ P r o d u c t _ I D < / K e y > < / D i a g r a m O b j e c t K e y > < D i a g r a m O b j e c t K e y > < K e y > T a b l e s \ t o y s _ s a l e s \ C o l u m n s \ U n i t s < / K e y > < / D i a g r a m O b j e c t K e y > < D i a g r a m O b j e c t K e y > < K e y > T a b l e s \ t o y s _ s a l e s \ M e a s u r e s \ T o t a l   C o s t < / K e y > < / D i a g r a m O b j e c t K e y > < D i a g r a m O b j e c t K e y > < K e y > T a b l e s \ t o y s _ s a l e s \ M e a s u r e s \ T o t a l   P r o f i t < / K e y > < / D i a g r a m O b j e c t K e y > < D i a g r a m O b j e c t K e y > < K e y > T a b l e s \ t o y s _ s a l e s \ M e a s u r e s \ M T D   R e v e n u e < / K e y > < / D i a g r a m O b j e c t K e y > < D i a g r a m O b j e c t K e y > < K e y > T a b l e s \ t o y s _ s a l e s \ M e a s u r e s \ P r e v i o u s   M T D   R e v e n u e < / K e y > < / D i a g r a m O b j e c t K e y > < D i a g r a m O b j e c t K e y > < K e y > T a b l e s \ t o y s _ s a l e s \ M e a s u r e s \ G r o s s   P r o f i t   M a r g i n < / K e y > < / D i a g r a m O b j e c t K e y > < D i a g r a m O b j e c t K e y > < K e y > T a b l e s \ t o y s _ s a l e s \ M e a s u r e s \ T o t a l   O r d e r s < / K e y > < / D i a g r a m O b j e c t K e y > < D i a g r a m O b j e c t K e y > < K e y > T a b l e s \ t o y s _ s a l e s \ M e a s u r e s \ P r e v i o u s   M o n t h   P r o f i t < / K e y > < / D i a g r a m O b j e c t K e y > < D i a g r a m O b j e c t K e y > < K e y > T a b l e s \ t o y s _ s a l e s \ M e a s u r e s \ T o t a l   R e v e n u e < / K e y > < / D i a g r a m O b j e c t K e y > < D i a g r a m O b j e c t K e y > < K e y > T a b l e s \ t o y s _ s a l e s \ M e a s u r e s \ P r e v i o u s   M o n t h   O r d e r s < / K e y > < / D i a g r a m O b j e c t K e y > < D i a g r a m O b j e c t K e y > < K e y > T a b l e s \ t o y s _ s a l e s \ M e a s u r e s \ P r e v i o u s   M o n t h   R e v e n u e < / K e y > < / D i a g r a m O b j e c t K e y > < D i a g r a m O b j e c t K e y > < K e y > T a b l e s \ t o y s _ s t o r e s < / K e y > < / D i a g r a m O b j e c t K e y > < D i a g r a m O b j e c t K e y > < K e y > T a b l e s \ t o y s _ s t o r e s \ C o l u m n s \ S t o r e _ I D < / K e y > < / D i a g r a m O b j e c t K e y > < D i a g r a m O b j e c t K e y > < K e y > T a b l e s \ t o y s _ s t o r e s \ C o l u m n s \ S t o r e _ N a m e < / K e y > < / D i a g r a m O b j e c t K e y > < D i a g r a m O b j e c t K e y > < K e y > T a b l e s \ t o y s _ s t o r e s \ C o l u m n s \ S t o r e _ C i t y < / K e y > < / D i a g r a m O b j e c t K e y > < D i a g r a m O b j e c t K e y > < K e y > T a b l e s \ t o y s _ s t o r e s \ C o l u m n s \ S t o r e _ L o c a t i o n < / K e y > < / D i a g r a m O b j e c t K e y > < D i a g r a m O b j e c t K e y > < K e y > T a b l e s \ t o y s _ s t o r e s \ C o l u m n s \ S t o r e _ O p e n _ D a t e < / K e y > < / D i a g r a m O b j e c t K e y > < D i a g r a m O b j e c t K e y > < K e y > T a b l e s \ t o y s _ c a l e n d a r < / K e y > < / D i a g r a m O b j e c t K e y > < D i a g r a m O b j e c t K e y > < K e y > T a b l e s \ t o y s _ c a l e n d a r \ C o l u m n s \ D a t e < / K e y > < / D i a g r a m O b j e c t K e y > < D i a g r a m O b j e c t K e y > < K e y > T a b l e s \ t o y s _ c a l e n d a r \ C o l u m n s \ Y e a r < / K e y > < / D i a g r a m O b j e c t K e y > < D i a g r a m O b j e c t K e y > < K e y > T a b l e s \ t o y s _ c a l e n d a r \ C o l u m n s \ M o n t h   N u m b e r < / K e y > < / D i a g r a m O b j e c t K e y > < D i a g r a m O b j e c t K e y > < K e y > T a b l e s \ t o y s _ c a l e n d a r \ C o l u m n s \ M o n t h < / K e y > < / D i a g r a m O b j e c t K e y > < D i a g r a m O b j e c t K e y > < K e y > T a b l e s \ t o y s _ c a l e n d a r \ C o l u m n s \ M M M - Y Y Y Y < / K e y > < / D i a g r a m O b j e c t K e y > < D i a g r a m O b j e c t K e y > < K e y > T a b l e s \ t o y s _ c a l e n d a r \ C o l u m n s \ D a y   O f   W e e k   N u m b e r < / K e y > < / D i a g r a m O b j e c t K e y > < D i a g r a m O b j e c t K e y > < K e y > T a b l e s \ t o y s _ c a l e n d a r \ C o l u m n s \ D a y   O f   W e e k < / K e y > < / D i a g r a m O b j e c t K e y > < D i a g r a m O b j e c t K e y > < K e y > T a b l e s \ t o y s _ c a l e n d a r \ C o l u m n s \ I s W o r k i n g D a y Y N < / K e y > < / D i a g r a m O b j e c t K e y > < D i a g r a m O b j e c t K e y > < K e y > T a b l e s \ t o y s _ c a l e n d a r \ C o l u m n s \ Y e a r   M o n t h < / K e y > < / D i a g r a m O b j e c t K e y > < D i a g r a m O b j e c t K e y > < K e y > T a b l e s \ t o y s _ c a l e n d a r \ C o l u m n s \ C u r r e n t   Y e a r   M o n t h < / K e y > < / D i a g r a m O b j e c t K e y > < D i a g r a m O b j e c t K e y > < K e y > T a b l e s \ t o y s _ c a l e n d a r \ C o l u m n s \ Y e a r   P r e v i o u s   M o n t h < / K e y > < / D i a g r a m O b j e c t K e y > < D i a g r a m O b j e c t K e y > < K e y > T a b l e s \ t o y s _ c a l e n d a r \ H i e r a r c h i e s \ D a t e   H i e r a r c h y < / K e y > < / D i a g r a m O b j e c t K e y > < D i a g r a m O b j e c t K e y > < K e y > T a b l e s \ t o y s _ c a l e n d a r \ H i e r a r c h i e s \ D a t e   H i e r a r c h y \ L e v e l s \ Y e a r < / K e y > < / D i a g r a m O b j e c t K e y > < D i a g r a m O b j e c t K e y > < K e y > T a b l e s \ t o y s _ c a l e n d a r \ H i e r a r c h i e s \ D a t e   H i e r a r c h y \ L e v e l s \ M o n t h < / K e y > < / D i a g r a m O b j e c t K e y > < D i a g r a m O b j e c t K e y > < K e y > T a b l e s \ t o y s _ c a l e n d a r \ H i e r a r c h i e s \ D a t e   H i e r a r c h y \ L e v e l s \ D a t e C o l u m n < / K e y > < / D i a g r a m O b j e c t K e y > < D i a g r a m O b j e c t K e y > < K e y > R e l a t i o n s h i p s \ & l t ; T a b l e s \ t o y s _ i n v e n t o r y \ C o l u m n s \ S t o r e _ I D & g t ; - & l t ; T a b l e s \ t o y s _ s t o r e s \ C o l u m n s \ S t o r e _ I D & g t ; < / K e y > < / D i a g r a m O b j e c t K e y > < D i a g r a m O b j e c t K e y > < K e y > R e l a t i o n s h i p s \ & l t ; T a b l e s \ t o y s _ i n v e n t o r y \ C o l u m n s \ S t o r e _ I D & g t ; - & l t ; T a b l e s \ t o y s _ s t o r e s \ C o l u m n s \ S t o r e _ I D & g t ; \ F K < / K e y > < / D i a g r a m O b j e c t K e y > < D i a g r a m O b j e c t K e y > < K e y > R e l a t i o n s h i p s \ & l t ; T a b l e s \ t o y s _ i n v e n t o r y \ C o l u m n s \ S t o r e _ I D & g t ; - & l t ; T a b l e s \ t o y s _ s t o r e s \ C o l u m n s \ S t o r e _ I D & g t ; \ P K < / K e y > < / D i a g r a m O b j e c t K e y > < D i a g r a m O b j e c t K e y > < K e y > R e l a t i o n s h i p s \ & l t ; T a b l e s \ t o y s _ i n v e n t o r y \ C o l u m n s \ S t o r e _ I D & g t ; - & l t ; T a b l e s \ t o y s _ s t o r e s \ C o l u m n s \ S t o r e _ I D & g t ; \ C r o s s F i l t e r < / K e y > < / D i a g r a m O b j e c t K e y > < D i a g r a m O b j e c t K e y > < K e y > R e l a t i o n s h i p s \ & l t ; T a b l e s \ t o y s _ i n v e n t o r y \ C o l u m n s \ P r o d u c t _ I D & g t ; - & l t ; T a b l e s \ t o y s _ p r o d u c t s \ C o l u m n s \ P r o d u c t _ I D & g t ; < / K e y > < / D i a g r a m O b j e c t K e y > < D i a g r a m O b j e c t K e y > < K e y > R e l a t i o n s h i p s \ & l t ; T a b l e s \ t o y s _ i n v e n t o r y \ C o l u m n s \ P r o d u c t _ I D & g t ; - & l t ; T a b l e s \ t o y s _ p r o d u c t s \ C o l u m n s \ P r o d u c t _ I D & g t ; \ F K < / K e y > < / D i a g r a m O b j e c t K e y > < D i a g r a m O b j e c t K e y > < K e y > R e l a t i o n s h i p s \ & l t ; T a b l e s \ t o y s _ i n v e n t o r y \ C o l u m n s \ P r o d u c t _ I D & g t ; - & l t ; T a b l e s \ t o y s _ p r o d u c t s \ C o l u m n s \ P r o d u c t _ I D & g t ; \ P K < / K e y > < / D i a g r a m O b j e c t K e y > < D i a g r a m O b j e c t K e y > < K e y > R e l a t i o n s h i p s \ & l t ; T a b l e s \ t o y s _ i n v e n t o r y \ C o l u m n s \ P r o d u c t _ I D & g t ; - & l t ; T a b l e s \ t o y s _ p r o d u c t s \ C o l u m n s \ P r o d u c t _ I D & g t ; \ C r o s s F i l t e r < / K e y > < / D i a g r a m O b j e c t K e y > < D i a g r a m O b j e c t K e y > < K e y > R e l a t i o n s h i p s \ & l t ; T a b l e s \ t o y s _ s a l e s \ C o l u m n s \ S t o r e _ I D & g t ; - & l t ; T a b l e s \ t o y s _ s t o r e s \ C o l u m n s \ S t o r e _ I D & g t ; < / K e y > < / D i a g r a m O b j e c t K e y > < D i a g r a m O b j e c t K e y > < K e y > R e l a t i o n s h i p s \ & l t ; T a b l e s \ t o y s _ s a l e s \ C o l u m n s \ S t o r e _ I D & g t ; - & l t ; T a b l e s \ t o y s _ s t o r e s \ C o l u m n s \ S t o r e _ I D & g t ; \ F K < / K e y > < / D i a g r a m O b j e c t K e y > < D i a g r a m O b j e c t K e y > < K e y > R e l a t i o n s h i p s \ & l t ; T a b l e s \ t o y s _ s a l e s \ C o l u m n s \ S t o r e _ I D & g t ; - & l t ; T a b l e s \ t o y s _ s t o r e s \ C o l u m n s \ S t o r e _ I D & g t ; \ P K < / K e y > < / D i a g r a m O b j e c t K e y > < D i a g r a m O b j e c t K e y > < K e y > R e l a t i o n s h i p s \ & l t ; T a b l e s \ t o y s _ s a l e s \ C o l u m n s \ S t o r e _ I D & g t ; - & l t ; T a b l e s \ t o y s _ s t o r e s \ C o l u m n s \ S t o r e _ I D & g t ; \ C r o s s F i l t e r < / K e y > < / D i a g r a m O b j e c t K e y > < D i a g r a m O b j e c t K e y > < K e y > R e l a t i o n s h i p s \ & l t ; T a b l e s \ t o y s _ s a l e s \ C o l u m n s \ P r o d u c t _ I D & g t ; - & l t ; T a b l e s \ t o y s _ p r o d u c t s \ C o l u m n s \ P r o d u c t _ I D & g t ; < / K e y > < / D i a g r a m O b j e c t K e y > < D i a g r a m O b j e c t K e y > < K e y > R e l a t i o n s h i p s \ & l t ; T a b l e s \ t o y s _ s a l e s \ C o l u m n s \ P r o d u c t _ I D & g t ; - & l t ; T a b l e s \ t o y s _ p r o d u c t s \ C o l u m n s \ P r o d u c t _ I D & g t ; \ F K < / K e y > < / D i a g r a m O b j e c t K e y > < D i a g r a m O b j e c t K e y > < K e y > R e l a t i o n s h i p s \ & l t ; T a b l e s \ t o y s _ s a l e s \ C o l u m n s \ P r o d u c t _ I D & g t ; - & l t ; T a b l e s \ t o y s _ p r o d u c t s \ C o l u m n s \ P r o d u c t _ I D & g t ; \ P K < / K e y > < / D i a g r a m O b j e c t K e y > < D i a g r a m O b j e c t K e y > < K e y > R e l a t i o n s h i p s \ & l t ; T a b l e s \ t o y s _ s a l e s \ C o l u m n s \ P r o d u c t _ I D & g t ; - & l t ; T a b l e s \ t o y s _ p r o d u c t s \ C o l u m n s \ P r o d u c t _ I D & g t ; \ C r o s s F i l t e r < / K e y > < / D i a g r a m O b j e c t K e y > < D i a g r a m O b j e c t K e y > < K e y > R e l a t i o n s h i p s \ & l t ; T a b l e s \ t o y s _ s a l e s \ C o l u m n s \ D a t e & g t ; - & l t ; T a b l e s \ t o y s _ c a l e n d a r \ C o l u m n s \ D a t e & g t ; < / K e y > < / D i a g r a m O b j e c t K e y > < D i a g r a m O b j e c t K e y > < K e y > R e l a t i o n s h i p s \ & l t ; T a b l e s \ t o y s _ s a l e s \ C o l u m n s \ D a t e & g t ; - & l t ; T a b l e s \ t o y s _ c a l e n d a r \ C o l u m n s \ D a t e & g t ; \ F K < / K e y > < / D i a g r a m O b j e c t K e y > < D i a g r a m O b j e c t K e y > < K e y > R e l a t i o n s h i p s \ & l t ; T a b l e s \ t o y s _ s a l e s \ C o l u m n s \ D a t e & g t ; - & l t ; T a b l e s \ t o y s _ c a l e n d a r \ C o l u m n s \ D a t e & g t ; \ P K < / K e y > < / D i a g r a m O b j e c t K e y > < D i a g r a m O b j e c t K e y > < K e y > R e l a t i o n s h i p s \ & l t ; T a b l e s \ t o y s _ s a l e s \ C o l u m n s \ D a t e & g t ; - & l t ; T a b l e s \ t o y s _ c a l e n d a r \ C o l u m n s \ D a t e & g t ; \ C r o s s F i l t e r < / K e y > < / D i a g r a m O b j e c t K e y > < / A l l K e y s > < S e l e c t e d K e y s > < D i a g r a m O b j e c t K e y > < K e y > T a b l e s \ t o y s _ c a l e n d a r 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 t o y s _ c a l e n d a r < / K e y > < / a : K e y > < a : V a l u e   i : t y p e = " D i a g r a m D i s p l a y V i e w S t a t e I D i a g r a m A c t i o n " / > < / a : K e y V a l u e O f D i a g r a m O b j e c t K e y a n y T y p e z b w N T n L X > < a : K e y V a l u e O f D i a g r a m O b j e c t K e y a n y T y p e z b w N T n L X > < a : K e y > < K e y > A c t i o n s \ A d d   t o   h i e r a r c h y   F o r   & l t ; T a b l e s \ t o y s _ c a l e n d a r \ H i e r a r c h i e s \ D a t e   H i e r a r c h y & g t ; < / K e y > < / a : K e y > < a : V a l u e   i : t y p e = " D i a g r a m D i s p l a y V i e w S t a t e I D i a g r a m A c t i o n " / > < / a : K e y V a l u e O f D i a g r a m O b j e c t K e y a n y T y p e z b w N T n L X > < a : K e y V a l u e O f D i a g r a m O b j e c t K e y a n y T y p e z b w N T n L X > < a : K e y > < K e y > A c t i o n s \ M o v e   t o   a   H i e r a r c h y   i n   T a b l e   t o y s _ c a l e n d a r < / K e y > < / a : K e y > < a : V a l u e   i : t y p e = " D i a g r a m D i s p l a y V i e w S t a t e I D i a g r a m A c t i o n " / > < / a : K e y V a l u e O f D i a g r a m O b j e c t K e y a n y T y p e z b w N T n L X > < a : K e y V a l u e O f D i a g r a m O b j e c t K e y a n y T y p e z b w N T n L X > < a : K e y > < K e y > A c t i o n s \ M o v e   i n t o   h i e r a r c h y   F o r   & l t ; T a b l e s \ t o y s _ c a l e n d a r \ H i e r a r c h i e s \ D a t e 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 T a g s \ T a b l e s \ & l t ; T a b l e s \ t o y s _ i n v e n t o r y & g t ; < / K e y > < / a : K e y > < a : V a l u e   i : t y p e = " D i a g r a m D i s p l a y T a g V i e w S t a t e " > < I s N o t F i l t e r e d O u t > t r u e < / I s N o t F i l t e r e d O u t > < / a : V a l u e > < / a : K e y V a l u e O f D i a g r a m O b j e c t K e y a n y T y p e z b w N T n L X > < a : K e y V a l u e O f D i a g r a m O b j e c t K e y a n y T y p e z b w N T n L X > < a : K e y > < K e y > D y n a m i c   T a g s \ T a b l e s \ & l t ; T a b l e s \ t o y s _ p r o d u c t s & g t ; < / K e y > < / a : K e y > < a : V a l u e   i : t y p e = " D i a g r a m D i s p l a y T a g V i e w S t a t e " > < I s N o t F i l t e r e d O u t > t r u e < / I s N o t F i l t e r e d O u t > < / a : V a l u e > < / a : K e y V a l u e O f D i a g r a m O b j e c t K e y a n y T y p e z b w N T n L X > < a : K e y V a l u e O f D i a g r a m O b j e c t K e y a n y T y p e z b w N T n L X > < a : K e y > < K e y > D y n a m i c   T a g s \ T a b l e s \ & l t ; T a b l e s \ t o y s _ s a l e s & g t ; < / K e y > < / a : K e y > < a : V a l u e   i : t y p e = " D i a g r a m D i s p l a y T a g V i e w S t a t e " > < I s N o t F i l t e r e d O u t > t r u e < / I s N o t F i l t e r e d O u t > < / a : V a l u e > < / a : K e y V a l u e O f D i a g r a m O b j e c t K e y a n y T y p e z b w N T n L X > < a : K e y V a l u e O f D i a g r a m O b j e c t K e y a n y T y p e z b w N T n L X > < a : K e y > < K e y > D y n a m i c   T a g s \ T a b l e s \ & l t ; T a b l e s \ t o y s _ s t o r e s & g t ; < / K e y > < / a : K e y > < a : V a l u e   i : t y p e = " D i a g r a m D i s p l a y T a g V i e w S t a t e " > < I s N o t F i l t e r e d O u t > t r u e < / I s N o t F i l t e r e d O u t > < / a : V a l u e > < / a : K e y V a l u e O f D i a g r a m O b j e c t K e y a n y T y p e z b w N T n L X > < a : K e y V a l u e O f D i a g r a m O b j e c t K e y a n y T y p e z b w N T n L X > < a : K e y > < K e y > D y n a m i c   T a g s \ T a b l e s \ & l t ; T a b l e s \ t o y s _ c a l e n d a r & g t ; < / K e y > < / a : K e y > < a : V a l u e   i : t y p e = " D i a g r a m D i s p l a y T a g V i e w S t a t e " > < I s N o t F i l t e r e d O u t > t r u e < / I s N o t F i l t e r e d O u t > < / a : V a l u e > < / a : K e y V a l u e O f D i a g r a m O b j e c t K e y a n y T y p e z b w N T n L X > < a : K e y V a l u e O f D i a g r a m O b j e c t K e y a n y T y p e z b w N T n L X > < a : K e y > < K e y > D y n a m i c   T a g s \ H i e r a r c h i e s \ & l t ; T a b l e s \ t o y s _ c a l e n d a r \ H i e r a r c h i e s \ D a t e   H i e r a r c h y & g t ; < / K e y > < / a : K e y > < a : V a l u e   i : t y p e = " D i a g r a m D i s p l a y T a g V i e w S t a t e " > < I s N o t F i l t e r e d O u t > t r u e < / I s N o t F i l t e r e d O u t > < / a : V a l u e > < / a : K e y V a l u e O f D i a g r a m O b j e c t K e y a n y T y p e z b w N T n L X > < a : K e y V a l u e O f D i a g r a m O b j e c t K e y a n y T y p e z b w N T n L X > < a : K e y > < K e y > T a b l e s \ t o y s _ i n v e n t o r y < / K e y > < / a : K e y > < a : V a l u e   i : t y p e = " D i a g r a m D i s p l a y N o d e V i e w S t a t e " > < H e i g h t > 2 6 0 < / H e i g h t > < I s E x p a n d e d > t r u e < / I s E x p a n d e d > < L a y e d O u t > t r u e < / L a y e d O u t > < T a b I n d e x > 2 < / T a b I n d e x > < T o p > 3 9 1 < / T o p > < W i d t h > 2 7 1 < / W i d t h > < / a : V a l u e > < / a : K e y V a l u e O f D i a g r a m O b j e c t K e y a n y T y p e z b w N T n L X > < a : K e y V a l u e O f D i a g r a m O b j e c t K e y a n y T y p e z b w N T n L X > < a : K e y > < K e y > T a b l e s \ t o y s _ i n v e n t o r y \ C o l u m n s \ S t o r e _ I D < / K e y > < / a : K e y > < a : V a l u e   i : t y p e = " D i a g r a m D i s p l a y N o d e V i e w S t a t e " > < H e i g h t > 1 5 0 < / H e i g h t > < I s E x p a n d e d > t r u e < / I s E x p a n d e d > < W i d t h > 2 0 0 < / W i d t h > < / a : V a l u e > < / a : K e y V a l u e O f D i a g r a m O b j e c t K e y a n y T y p e z b w N T n L X > < a : K e y V a l u e O f D i a g r a m O b j e c t K e y a n y T y p e z b w N T n L X > < a : K e y > < K e y > T a b l e s \ t o y s _ i n v e n t o r y \ C o l u m n s \ P r o d u c t _ I D < / K e y > < / a : K e y > < a : V a l u e   i : t y p e = " D i a g r a m D i s p l a y N o d e V i e w S t a t e " > < H e i g h t > 1 5 0 < / H e i g h t > < I s E x p a n d e d > t r u e < / I s E x p a n d e d > < W i d t h > 2 0 0 < / W i d t h > < / a : V a l u e > < / a : K e y V a l u e O f D i a g r a m O b j e c t K e y a n y T y p e z b w N T n L X > < a : K e y V a l u e O f D i a g r a m O b j e c t K e y a n y T y p e z b w N T n L X > < a : K e y > < K e y > T a b l e s \ t o y s _ i n v e n t o r y \ C o l u m n s \ S t o c k _ O n _ H a n d < / K e y > < / a : K e y > < a : V a l u e   i : t y p e = " D i a g r a m D i s p l a y N o d e V i e w S t a t e " > < H e i g h t > 1 5 0 < / H e i g h t > < I s E x p a n d e d > t r u e < / I s E x p a n d e d > < W i d t h > 2 0 0 < / W i d t h > < / a : V a l u e > < / a : K e y V a l u e O f D i a g r a m O b j e c t K e y a n y T y p e z b w N T n L X > < a : K e y V a l u e O f D i a g r a m O b j e c t K e y a n y T y p e z b w N T n L X > < a : K e y > < K e y > T a b l e s \ t o y s _ p r o d u c t s < / K e y > < / a : K e y > < a : V a l u e   i : t y p e = " D i a g r a m D i s p l a y N o d e V i e w S t a t e " > < H e i g h t > 2 6 5 < / H e i g h t > < I s E x p a n d e d > t r u e < / I s E x p a n d e d > < L a y e d O u t > t r u e < / L a y e d O u t > < L e f t > 1 4 9 . 0 9 6 1 8 9 4 3 2 3 3 4 2 < / L e f t > < W i d t h > 2 0 0 < / W i d t h > < / a : V a l u e > < / a : K e y V a l u e O f D i a g r a m O b j e c t K e y a n y T y p e z b w N T n L X > < a : K e y V a l u e O f D i a g r a m O b j e c t K e y a n y T y p e z b w N T n L X > < a : K e y > < K e y > T a b l e s \ t o y s _ p r o d u c t s \ C o l u m n s \ P r o d u c t _ I D < / K e y > < / a : K e y > < a : V a l u e   i : t y p e = " D i a g r a m D i s p l a y N o d e V i e w S t a t e " > < H e i g h t > 1 5 0 < / H e i g h t > < I s E x p a n d e d > t r u e < / I s E x p a n d e d > < W i d t h > 2 0 0 < / W i d t h > < / a : V a l u e > < / a : K e y V a l u e O f D i a g r a m O b j e c t K e y a n y T y p e z b w N T n L X > < a : K e y V a l u e O f D i a g r a m O b j e c t K e y a n y T y p e z b w N T n L X > < a : K e y > < K e y > T a b l e s \ t o y s _ p r o d u c t s \ C o l u m n s \ P r o d u c t _ N a m e < / K e y > < / a : K e y > < a : V a l u e   i : t y p e = " D i a g r a m D i s p l a y N o d e V i e w S t a t e " > < H e i g h t > 1 5 0 < / H e i g h t > < I s E x p a n d e d > t r u e < / I s E x p a n d e d > < W i d t h > 2 0 0 < / W i d t h > < / a : V a l u e > < / a : K e y V a l u e O f D i a g r a m O b j e c t K e y a n y T y p e z b w N T n L X > < a : K e y V a l u e O f D i a g r a m O b j e c t K e y a n y T y p e z b w N T n L X > < a : K e y > < K e y > T a b l e s \ t o y s _ p r o d u c t s \ C o l u m n s \ P r o d u c t _ C a t e g o r y < / K e y > < / a : K e y > < a : V a l u e   i : t y p e = " D i a g r a m D i s p l a y N o d e V i e w S t a t e " > < H e i g h t > 1 5 0 < / H e i g h t > < I s E x p a n d e d > t r u e < / I s E x p a n d e d > < W i d t h > 2 0 0 < / W i d t h > < / a : V a l u e > < / a : K e y V a l u e O f D i a g r a m O b j e c t K e y a n y T y p e z b w N T n L X > < a : K e y V a l u e O f D i a g r a m O b j e c t K e y a n y T y p e z b w N T n L X > < a : K e y > < K e y > T a b l e s \ t o y s _ p r o d u c t s \ C o l u m n s \ P r o d u c t _ C o s t < / K e y > < / a : K e y > < a : V a l u e   i : t y p e = " D i a g r a m D i s p l a y N o d e V i e w S t a t e " > < H e i g h t > 1 5 0 < / H e i g h t > < I s E x p a n d e d > t r u e < / I s E x p a n d e d > < W i d t h > 2 0 0 < / W i d t h > < / a : V a l u e > < / a : K e y V a l u e O f D i a g r a m O b j e c t K e y a n y T y p e z b w N T n L X > < a : K e y V a l u e O f D i a g r a m O b j e c t K e y a n y T y p e z b w N T n L X > < a : K e y > < K e y > T a b l e s \ t o y s _ p r o d u c t s \ C o l u m n s \ P r o d u c t _ P r i c e < / K e y > < / a : K e y > < a : V a l u e   i : t y p e = " D i a g r a m D i s p l a y N o d e V i e w S t a t e " > < H e i g h t > 1 5 0 < / H e i g h t > < I s E x p a n d e d > t r u e < / I s E x p a n d e d > < W i d t h > 2 0 0 < / W i d t h > < / a : V a l u e > < / a : K e y V a l u e O f D i a g r a m O b j e c t K e y a n y T y p e z b w N T n L X > < a : K e y V a l u e O f D i a g r a m O b j e c t K e y a n y T y p e z b w N T n L X > < a : K e y > < K e y > T a b l e s \ t o y s _ s a l e s < / K e y > < / a : K e y > < a : V a l u e   i : t y p e = " D i a g r a m D i s p l a y N o d e V i e w S t a t e " > < H e i g h t > 2 8 3 < / H e i g h t > < I s E x p a n d e d > t r u e < / I s E x p a n d e d > < L a y e d O u t > t r u e < / L a y e d O u t > < L e f t > 4 2 1 < / L e f t > < S c r o l l V e r t i c a l O f f s e t > 7 6 . 4 5 3 3 3 3 3 3 3 3 3 3 2 9 1 < / S c r o l l V e r t i c a l O f f s e t > < T a b I n d e x > 3 < / T a b I n d e x > < T o p > 4 3 7 < / T o p > < W i d t h > 2 2 4 < / W i d t h > < / a : V a l u e > < / a : K e y V a l u e O f D i a g r a m O b j e c t K e y a n y T y p e z b w N T n L X > < a : K e y V a l u e O f D i a g r a m O b j e c t K e y a n y T y p e z b w N T n L X > < a : K e y > < K e y > T a b l e s \ t o y s _ s a l e s \ C o l u m n s \ S a l e _ I D < / K e y > < / a : K e y > < a : V a l u e   i : t y p e = " D i a g r a m D i s p l a y N o d e V i e w S t a t e " > < H e i g h t > 1 5 0 < / H e i g h t > < I s E x p a n d e d > t r u e < / I s E x p a n d e d > < W i d t h > 2 0 0 < / W i d t h > < / a : V a l u e > < / a : K e y V a l u e O f D i a g r a m O b j e c t K e y a n y T y p e z b w N T n L X > < a : K e y V a l u e O f D i a g r a m O b j e c t K e y a n y T y p e z b w N T n L X > < a : K e y > < K e y > T a b l e s \ t o y s _ s a l e s \ C o l u m n s \ D a t e < / K e y > < / a : K e y > < a : V a l u e   i : t y p e = " D i a g r a m D i s p l a y N o d e V i e w S t a t e " > < H e i g h t > 1 5 0 < / H e i g h t > < I s E x p a n d e d > t r u e < / I s E x p a n d e d > < W i d t h > 2 0 0 < / W i d t h > < / a : V a l u e > < / a : K e y V a l u e O f D i a g r a m O b j e c t K e y a n y T y p e z b w N T n L X > < a : K e y V a l u e O f D i a g r a m O b j e c t K e y a n y T y p e z b w N T n L X > < a : K e y > < K e y > T a b l e s \ t o y s _ s a l e s \ C o l u m n s \ S t o r e _ I D < / K e y > < / a : K e y > < a : V a l u e   i : t y p e = " D i a g r a m D i s p l a y N o d e V i e w S t a t e " > < H e i g h t > 1 5 0 < / H e i g h t > < I s E x p a n d e d > t r u e < / I s E x p a n d e d > < W i d t h > 2 0 0 < / W i d t h > < / a : V a l u e > < / a : K e y V a l u e O f D i a g r a m O b j e c t K e y a n y T y p e z b w N T n L X > < a : K e y V a l u e O f D i a g r a m O b j e c t K e y a n y T y p e z b w N T n L X > < a : K e y > < K e y > T a b l e s \ t o y s _ s a l e s \ C o l u m n s \ P r o d u c t _ I D < / K e y > < / a : K e y > < a : V a l u e   i : t y p e = " D i a g r a m D i s p l a y N o d e V i e w S t a t e " > < H e i g h t > 1 5 0 < / H e i g h t > < I s E x p a n d e d > t r u e < / I s E x p a n d e d > < W i d t h > 2 0 0 < / W i d t h > < / a : V a l u e > < / a : K e y V a l u e O f D i a g r a m O b j e c t K e y a n y T y p e z b w N T n L X > < a : K e y V a l u e O f D i a g r a m O b j e c t K e y a n y T y p e z b w N T n L X > < a : K e y > < K e y > T a b l e s \ t o y s _ s a l e s \ C o l u m n s \ U n i t s < / K e y > < / a : K e y > < a : V a l u e   i : t y p e = " D i a g r a m D i s p l a y N o d e V i e w S t a t e " > < H e i g h t > 1 5 0 < / H e i g h t > < I s E x p a n d e d > t r u e < / I s E x p a n d e d > < W i d t h > 2 0 0 < / W i d t h > < / a : V a l u e > < / a : K e y V a l u e O f D i a g r a m O b j e c t K e y a n y T y p e z b w N T n L X > < a : K e y V a l u e O f D i a g r a m O b j e c t K e y a n y T y p e z b w N T n L X > < a : K e y > < K e y > T a b l e s \ t o y s _ s a l e s \ M e a s u r e s \ T o t a l   C o s t < / K e y > < / a : K e y > < a : V a l u e   i : t y p e = " D i a g r a m D i s p l a y N o d e V i e w S t a t e " > < H e i g h t > 1 5 0 < / H e i g h t > < I s E x p a n d e d > t r u e < / I s E x p a n d e d > < W i d t h > 2 0 0 < / W i d t h > < / a : V a l u e > < / a : K e y V a l u e O f D i a g r a m O b j e c t K e y a n y T y p e z b w N T n L X > < a : K e y V a l u e O f D i a g r a m O b j e c t K e y a n y T y p e z b w N T n L X > < a : K e y > < K e y > T a b l e s \ t o y s _ s a l e s \ M e a s u r e s \ T o t a l   P r o f i t < / K e y > < / a : K e y > < a : V a l u e   i : t y p e = " D i a g r a m D i s p l a y N o d e V i e w S t a t e " > < H e i g h t > 1 5 0 < / H e i g h t > < I s E x p a n d e d > t r u e < / I s E x p a n d e d > < W i d t h > 2 0 0 < / W i d t h > < / a : V a l u e > < / a : K e y V a l u e O f D i a g r a m O b j e c t K e y a n y T y p e z b w N T n L X > < a : K e y V a l u e O f D i a g r a m O b j e c t K e y a n y T y p e z b w N T n L X > < a : K e y > < K e y > T a b l e s \ t o y s _ s a l e s \ M e a s u r e s \ M T D   R e v e n u e < / K e y > < / a : K e y > < a : V a l u e   i : t y p e = " D i a g r a m D i s p l a y N o d e V i e w S t a t e " > < H e i g h t > 1 5 0 < / H e i g h t > < I s E x p a n d e d > t r u e < / I s E x p a n d e d > < W i d t h > 2 0 0 < / W i d t h > < / a : V a l u e > < / a : K e y V a l u e O f D i a g r a m O b j e c t K e y a n y T y p e z b w N T n L X > < a : K e y V a l u e O f D i a g r a m O b j e c t K e y a n y T y p e z b w N T n L X > < a : K e y > < K e y > T a b l e s \ t o y s _ s a l e s \ M e a s u r e s \ P r e v i o u s   M T D   R e v e n u e < / K e y > < / a : K e y > < a : V a l u e   i : t y p e = " D i a g r a m D i s p l a y N o d e V i e w S t a t e " > < H e i g h t > 1 5 0 < / H e i g h t > < I s E x p a n d e d > t r u e < / I s E x p a n d e d > < W i d t h > 2 0 0 < / W i d t h > < / a : V a l u e > < / a : K e y V a l u e O f D i a g r a m O b j e c t K e y a n y T y p e z b w N T n L X > < a : K e y V a l u e O f D i a g r a m O b j e c t K e y a n y T y p e z b w N T n L X > < a : K e y > < K e y > T a b l e s \ t o y s _ s a l e s \ M e a s u r e s \ G r o s s   P r o f i t   M a r g i n < / K e y > < / a : K e y > < a : V a l u e   i : t y p e = " D i a g r a m D i s p l a y N o d e V i e w S t a t e " > < H e i g h t > 1 5 0 < / H e i g h t > < I s E x p a n d e d > t r u e < / I s E x p a n d e d > < W i d t h > 2 0 0 < / W i d t h > < / a : V a l u e > < / a : K e y V a l u e O f D i a g r a m O b j e c t K e y a n y T y p e z b w N T n L X > < a : K e y V a l u e O f D i a g r a m O b j e c t K e y a n y T y p e z b w N T n L X > < a : K e y > < K e y > T a b l e s \ t o y s _ s a l e s \ M e a s u r e s \ T o t a l   O r d e r s < / K e y > < / a : K e y > < a : V a l u e   i : t y p e = " D i a g r a m D i s p l a y N o d e V i e w S t a t e " > < H e i g h t > 1 5 0 < / H e i g h t > < I s E x p a n d e d > t r u e < / I s E x p a n d e d > < W i d t h > 2 0 0 < / W i d t h > < / a : V a l u e > < / a : K e y V a l u e O f D i a g r a m O b j e c t K e y a n y T y p e z b w N T n L X > < a : K e y V a l u e O f D i a g r a m O b j e c t K e y a n y T y p e z b w N T n L X > < a : K e y > < K e y > T a b l e s \ t o y s _ s a l e s \ M e a s u r e s \ P r e v i o u s   M o n t h   P r o f i t < / K e y > < / a : K e y > < a : V a l u e   i : t y p e = " D i a g r a m D i s p l a y N o d e V i e w S t a t e " > < H e i g h t > 1 5 0 < / H e i g h t > < I s E x p a n d e d > t r u e < / I s E x p a n d e d > < W i d t h > 2 0 0 < / W i d t h > < / a : V a l u e > < / a : K e y V a l u e O f D i a g r a m O b j e c t K e y a n y T y p e z b w N T n L X > < a : K e y V a l u e O f D i a g r a m O b j e c t K e y a n y T y p e z b w N T n L X > < a : K e y > < K e y > T a b l e s \ t o y s _ s a l e s \ M e a s u r e s \ T o t a l   R e v e n u e < / K e y > < / a : K e y > < a : V a l u e   i : t y p e = " D i a g r a m D i s p l a y N o d e V i e w S t a t e " > < H e i g h t > 1 5 0 < / H e i g h t > < I s E x p a n d e d > t r u e < / I s E x p a n d e d > < W i d t h > 2 0 0 < / W i d t h > < / a : V a l u e > < / a : K e y V a l u e O f D i a g r a m O b j e c t K e y a n y T y p e z b w N T n L X > < a : K e y V a l u e O f D i a g r a m O b j e c t K e y a n y T y p e z b w N T n L X > < a : K e y > < K e y > T a b l e s \ t o y s _ s a l e s \ M e a s u r e s \ P r e v i o u s   M o n t h   O r d e r s < / K e y > < / a : K e y > < a : V a l u e   i : t y p e = " D i a g r a m D i s p l a y N o d e V i e w S t a t e " > < H e i g h t > 1 5 0 < / H e i g h t > < I s E x p a n d e d > t r u e < / I s E x p a n d e d > < W i d t h > 2 0 0 < / W i d t h > < / a : V a l u e > < / a : K e y V a l u e O f D i a g r a m O b j e c t K e y a n y T y p e z b w N T n L X > < a : K e y V a l u e O f D i a g r a m O b j e c t K e y a n y T y p e z b w N T n L X > < a : K e y > < K e y > T a b l e s \ t o y s _ s a l e s \ M e a s u r e s \ P r e v i o u s   M o n t h   R e v e n u e < / K e y > < / a : K e y > < a : V a l u e   i : t y p e = " D i a g r a m D i s p l a y N o d e V i e w S t a t e " > < H e i g h t > 1 5 0 < / H e i g h t > < I s E x p a n d e d > t r u e < / I s E x p a n d e d > < W i d t h > 2 0 0 < / W i d t h > < / a : V a l u e > < / a : K e y V a l u e O f D i a g r a m O b j e c t K e y a n y T y p e z b w N T n L X > < a : K e y V a l u e O f D i a g r a m O b j e c t K e y a n y T y p e z b w N T n L X > < a : K e y > < K e y > T a b l e s \ t o y s _ s t o r e s < / K e y > < / a : K e y > < a : V a l u e   i : t y p e = " D i a g r a m D i s p l a y N o d e V i e w S t a t e " > < H e i g h t > 2 4 2 < / H e i g h t > < I s E x p a n d e d > t r u e < / I s E x p a n d e d > < L a y e d O u t > t r u e < / L a y e d O u t > < L e f t > 5 5 4 . 9 0 3 8 1 0 5 6 7 6 6 5 6 9 < / L e f t > < T a b I n d e x > 1 < / T a b I n d e x > < T o p > 1 6 < / T o p > < W i d t h > 3 3 0 < / W i d t h > < / a : V a l u e > < / a : K e y V a l u e O f D i a g r a m O b j e c t K e y a n y T y p e z b w N T n L X > < a : K e y V a l u e O f D i a g r a m O b j e c t K e y a n y T y p e z b w N T n L X > < a : K e y > < K e y > T a b l e s \ t o y s _ s t o r e s \ C o l u m n s \ S t o r e _ I D < / K e y > < / a : K e y > < a : V a l u e   i : t y p e = " D i a g r a m D i s p l a y N o d e V i e w S t a t e " > < H e i g h t > 1 5 0 < / H e i g h t > < I s E x p a n d e d > t r u e < / I s E x p a n d e d > < W i d t h > 2 0 0 < / W i d t h > < / a : V a l u e > < / a : K e y V a l u e O f D i a g r a m O b j e c t K e y a n y T y p e z b w N T n L X > < a : K e y V a l u e O f D i a g r a m O b j e c t K e y a n y T y p e z b w N T n L X > < a : K e y > < K e y > T a b l e s \ t o y s _ s t o r e s \ C o l u m n s \ S t o r e _ N a m e < / K e y > < / a : K e y > < a : V a l u e   i : t y p e = " D i a g r a m D i s p l a y N o d e V i e w S t a t e " > < H e i g h t > 1 5 0 < / H e i g h t > < I s E x p a n d e d > t r u e < / I s E x p a n d e d > < W i d t h > 2 0 0 < / W i d t h > < / a : V a l u e > < / a : K e y V a l u e O f D i a g r a m O b j e c t K e y a n y T y p e z b w N T n L X > < a : K e y V a l u e O f D i a g r a m O b j e c t K e y a n y T y p e z b w N T n L X > < a : K e y > < K e y > T a b l e s \ t o y s _ s t o r e s \ C o l u m n s \ S t o r e _ C i t y < / K e y > < / a : K e y > < a : V a l u e   i : t y p e = " D i a g r a m D i s p l a y N o d e V i e w S t a t e " > < H e i g h t > 1 5 0 < / H e i g h t > < I s E x p a n d e d > t r u e < / I s E x p a n d e d > < W i d t h > 2 0 0 < / W i d t h > < / a : V a l u e > < / a : K e y V a l u e O f D i a g r a m O b j e c t K e y a n y T y p e z b w N T n L X > < a : K e y V a l u e O f D i a g r a m O b j e c t K e y a n y T y p e z b w N T n L X > < a : K e y > < K e y > T a b l e s \ t o y s _ s t o r e s \ C o l u m n s \ S t o r e _ L o c a t i o n < / K e y > < / a : K e y > < a : V a l u e   i : t y p e = " D i a g r a m D i s p l a y N o d e V i e w S t a t e " > < H e i g h t > 1 5 0 < / H e i g h t > < I s E x p a n d e d > t r u e < / I s E x p a n d e d > < W i d t h > 2 0 0 < / W i d t h > < / a : V a l u e > < / a : K e y V a l u e O f D i a g r a m O b j e c t K e y a n y T y p e z b w N T n L X > < a : K e y V a l u e O f D i a g r a m O b j e c t K e y a n y T y p e z b w N T n L X > < a : K e y > < K e y > T a b l e s \ t o y s _ s t o r e s \ C o l u m n s \ S t o r e _ O p e n _ D a t e < / K e y > < / a : K e y > < a : V a l u e   i : t y p e = " D i a g r a m D i s p l a y N o d e V i e w S t a t e " > < H e i g h t > 1 5 0 < / H e i g h t > < I s E x p a n d e d > t r u e < / I s E x p a n d e d > < W i d t h > 2 0 0 < / W i d t h > < / a : V a l u e > < / a : K e y V a l u e O f D i a g r a m O b j e c t K e y a n y T y p e z b w N T n L X > < a : K e y V a l u e O f D i a g r a m O b j e c t K e y a n y T y p e z b w N T n L X > < a : K e y > < K e y > T a b l e s \ t o y s _ c a l e n d a r < / K e y > < / a : K e y > < a : V a l u e   i : t y p e = " D i a g r a m D i s p l a y N o d e V i e w S t a t e " > < H e i g h t > 3 1 1 < / H e i g h t > < I s E x p a n d e d > t r u e < / I s E x p a n d e d > < I s F o c u s e d > t r u e < / I s F o c u s e d > < L a y e d O u t > t r u e < / L a y e d O u t > < L e f t > 8 8 7 . 9 0 3 8 1 0 5 6 7 6 6 5 6 9 < / L e f t > < S c r o l l V e r t i c a l O f f s e t > 1 0 0 . 4 5 3 3 3 3 3 3 3 3 3 3 3 8 < / S c r o l l V e r t i c a l O f f s e t > < T a b I n d e x > 4 < / T a b I n d e x > < T o p > 3 4 9 . 5 < / T o p > < W i d t h > 2 5 1 < / W i d t h > < / a : V a l u e > < / a : K e y V a l u e O f D i a g r a m O b j e c t K e y a n y T y p e z b w N T n L X > < a : K e y V a l u e O f D i a g r a m O b j e c t K e y a n y T y p e z b w N T n L X > < a : K e y > < K e y > T a b l e s \ t o y s _ c a l e n d a r \ C o l u m n s \ D a t e < / K e y > < / a : K e y > < a : V a l u e   i : t y p e = " D i a g r a m D i s p l a y N o d e V i e w S t a t e " > < H e i g h t > 1 5 0 < / H e i g h t > < I s E x p a n d e d > t r u e < / I s E x p a n d e d > < W i d t h > 2 0 0 < / W i d t h > < / a : V a l u e > < / a : K e y V a l u e O f D i a g r a m O b j e c t K e y a n y T y p e z b w N T n L X > < a : K e y V a l u e O f D i a g r a m O b j e c t K e y a n y T y p e z b w N T n L X > < a : K e y > < K e y > T a b l e s \ t o y s _ c a l e n d a r \ C o l u m n s \ Y e a r < / K e y > < / a : K e y > < a : V a l u e   i : t y p e = " D i a g r a m D i s p l a y N o d e V i e w S t a t e " > < H e i g h t > 1 5 0 < / H e i g h t > < I s E x p a n d e d > t r u e < / I s E x p a n d e d > < W i d t h > 2 0 0 < / W i d t h > < / a : V a l u e > < / a : K e y V a l u e O f D i a g r a m O b j e c t K e y a n y T y p e z b w N T n L X > < a : K e y V a l u e O f D i a g r a m O b j e c t K e y a n y T y p e z b w N T n L X > < a : K e y > < K e y > T a b l e s \ t o y s _ c a l e n d a r \ C o l u m n s \ M o n t h   N u m b e r < / K e y > < / a : K e y > < a : V a l u e   i : t y p e = " D i a g r a m D i s p l a y N o d e V i e w S t a t e " > < H e i g h t > 1 5 0 < / H e i g h t > < I s E x p a n d e d > t r u e < / I s E x p a n d e d > < W i d t h > 2 0 0 < / W i d t h > < / a : V a l u e > < / a : K e y V a l u e O f D i a g r a m O b j e c t K e y a n y T y p e z b w N T n L X > < a : K e y V a l u e O f D i a g r a m O b j e c t K e y a n y T y p e z b w N T n L X > < a : K e y > < K e y > T a b l e s \ t o y s _ c a l e n d a r \ C o l u m n s \ M o n t h < / K e y > < / a : K e y > < a : V a l u e   i : t y p e = " D i a g r a m D i s p l a y N o d e V i e w S t a t e " > < H e i g h t > 1 5 0 < / H e i g h t > < I s E x p a n d e d > t r u e < / I s E x p a n d e d > < W i d t h > 2 0 0 < / W i d t h > < / a : V a l u e > < / a : K e y V a l u e O f D i a g r a m O b j e c t K e y a n y T y p e z b w N T n L X > < a : K e y V a l u e O f D i a g r a m O b j e c t K e y a n y T y p e z b w N T n L X > < a : K e y > < K e y > T a b l e s \ t o y s _ c a l e n d a r \ C o l u m n s \ M M M - Y Y Y Y < / K e y > < / a : K e y > < a : V a l u e   i : t y p e = " D i a g r a m D i s p l a y N o d e V i e w S t a t e " > < H e i g h t > 1 5 0 < / H e i g h t > < I s E x p a n d e d > t r u e < / I s E x p a n d e d > < W i d t h > 2 0 0 < / W i d t h > < / a : V a l u e > < / a : K e y V a l u e O f D i a g r a m O b j e c t K e y a n y T y p e z b w N T n L X > < a : K e y V a l u e O f D i a g r a m O b j e c t K e y a n y T y p e z b w N T n L X > < a : K e y > < K e y > T a b l e s \ t o y s _ c a l e n d a r \ C o l u m n s \ D a y   O f   W e e k   N u m b e r < / K e y > < / a : K e y > < a : V a l u e   i : t y p e = " D i a g r a m D i s p l a y N o d e V i e w S t a t e " > < H e i g h t > 1 5 0 < / H e i g h t > < I s E x p a n d e d > t r u e < / I s E x p a n d e d > < W i d t h > 2 0 0 < / W i d t h > < / a : V a l u e > < / a : K e y V a l u e O f D i a g r a m O b j e c t K e y a n y T y p e z b w N T n L X > < a : K e y V a l u e O f D i a g r a m O b j e c t K e y a n y T y p e z b w N T n L X > < a : K e y > < K e y > T a b l e s \ t o y s _ c a l e n d a r \ C o l u m n s \ D a y   O f   W e e k < / K e y > < / a : K e y > < a : V a l u e   i : t y p e = " D i a g r a m D i s p l a y N o d e V i e w S t a t e " > < H e i g h t > 1 5 0 < / H e i g h t > < I s E x p a n d e d > t r u e < / I s E x p a n d e d > < W i d t h > 2 0 0 < / W i d t h > < / a : V a l u e > < / a : K e y V a l u e O f D i a g r a m O b j e c t K e y a n y T y p e z b w N T n L X > < a : K e y V a l u e O f D i a g r a m O b j e c t K e y a n y T y p e z b w N T n L X > < a : K e y > < K e y > T a b l e s \ t o y s _ c a l e n d a r \ C o l u m n s \ I s W o r k i n g D a y Y N < / K e y > < / a : K e y > < a : V a l u e   i : t y p e = " D i a g r a m D i s p l a y N o d e V i e w S t a t e " > < H e i g h t > 1 5 0 < / H e i g h t > < I s E x p a n d e d > t r u e < / I s E x p a n d e d > < W i d t h > 2 0 0 < / W i d t h > < / a : V a l u e > < / a : K e y V a l u e O f D i a g r a m O b j e c t K e y a n y T y p e z b w N T n L X > < a : K e y V a l u e O f D i a g r a m O b j e c t K e y a n y T y p e z b w N T n L X > < a : K e y > < K e y > T a b l e s \ t o y s _ c a l e n d a r \ C o l u m n s \ Y e a r   M o n t h < / K e y > < / a : K e y > < a : V a l u e   i : t y p e = " D i a g r a m D i s p l a y N o d e V i e w S t a t e " > < H e i g h t > 1 5 0 < / H e i g h t > < I s E x p a n d e d > t r u e < / I s E x p a n d e d > < W i d t h > 2 0 0 < / W i d t h > < / a : V a l u e > < / a : K e y V a l u e O f D i a g r a m O b j e c t K e y a n y T y p e z b w N T n L X > < a : K e y V a l u e O f D i a g r a m O b j e c t K e y a n y T y p e z b w N T n L X > < a : K e y > < K e y > T a b l e s \ t o y s _ c a l e n d a r \ C o l u m n s \ C u r r e n t   Y e a r   M o n t h < / K e y > < / a : K e y > < a : V a l u e   i : t y p e = " D i a g r a m D i s p l a y N o d e V i e w S t a t e " > < H e i g h t > 1 5 0 < / H e i g h t > < I s E x p a n d e d > t r u e < / I s E x p a n d e d > < W i d t h > 2 0 0 < / W i d t h > < / a : V a l u e > < / a : K e y V a l u e O f D i a g r a m O b j e c t K e y a n y T y p e z b w N T n L X > < a : K e y V a l u e O f D i a g r a m O b j e c t K e y a n y T y p e z b w N T n L X > < a : K e y > < K e y > T a b l e s \ t o y s _ c a l e n d a r \ C o l u m n s \ Y e a r   P r e v i o u s   M o n t h < / K e y > < / a : K e y > < a : V a l u e   i : t y p e = " D i a g r a m D i s p l a y N o d e V i e w S t a t e " > < H e i g h t > 1 5 0 < / H e i g h t > < I s E x p a n d e d > t r u e < / I s E x p a n d e d > < W i d t h > 2 0 0 < / W i d t h > < / a : V a l u e > < / a : K e y V a l u e O f D i a g r a m O b j e c t K e y a n y T y p e z b w N T n L X > < a : K e y V a l u e O f D i a g r a m O b j e c t K e y a n y T y p e z b w N T n L X > < a : K e y > < K e y > T a b l e s \ t o y s _ c a l e n d a r \ H i e r a r c h i e s \ D a t e   H i e r a r c h y < / K e y > < / a : K e y > < a : V a l u e   i : t y p e = " D i a g r a m D i s p l a y N o d e V i e w S t a t e " > < H e i g h t > 1 5 0 < / H e i g h t > < I s E x p a n d e d > t r u e < / I s E x p a n d e d > < W i d t h > 2 0 0 < / W i d t h > < / a : V a l u e > < / a : K e y V a l u e O f D i a g r a m O b j e c t K e y a n y T y p e z b w N T n L X > < a : K e y V a l u e O f D i a g r a m O b j e c t K e y a n y T y p e z b w N T n L X > < a : K e y > < K e y > T a b l e s \ t o y s _ c a l e n d a r \ H i e r a r c h i e s \ D a t e   H i e r a r c h y \ L e v e l s \ Y e a r < / K e y > < / a : K e y > < a : V a l u e   i : t y p e = " D i a g r a m D i s p l a y N o d e V i e w S t a t e " > < H e i g h t > 1 5 0 < / H e i g h t > < I s E x p a n d e d > t r u e < / I s E x p a n d e d > < W i d t h > 2 0 0 < / W i d t h > < / a : V a l u e > < / a : K e y V a l u e O f D i a g r a m O b j e c t K e y a n y T y p e z b w N T n L X > < a : K e y V a l u e O f D i a g r a m O b j e c t K e y a n y T y p e z b w N T n L X > < a : K e y > < K e y > T a b l e s \ t o y s _ c a l e n d a r \ H i e r a r c h i e s \ D a t e   H i e r a r c h y \ L e v e l s \ M o n t h < / K e y > < / a : K e y > < a : V a l u e   i : t y p e = " D i a g r a m D i s p l a y N o d e V i e w S t a t e " > < H e i g h t > 1 5 0 < / H e i g h t > < I s E x p a n d e d > t r u e < / I s E x p a n d e d > < W i d t h > 2 0 0 < / W i d t h > < / a : V a l u e > < / a : K e y V a l u e O f D i a g r a m O b j e c t K e y a n y T y p e z b w N T n L X > < a : K e y V a l u e O f D i a g r a m O b j e c t K e y a n y T y p e z b w N T n L X > < a : K e y > < K e y > T a b l e s \ t o y s _ c a l e n d a r \ H i e r a r c h i e s \ D a t e   H i e r a r c h y \ L e v e l s \ D a t e C o l u m n < / K e y > < / a : K e y > < a : V a l u e   i : t y p e = " D i a g r a m D i s p l a y N o d e V i e w S t a t e " > < H e i g h t > 1 5 0 < / H e i g h t > < I s E x p a n d e d > t r u e < / I s E x p a n d e d > < W i d t h > 2 0 0 < / W i d t h > < / a : V a l u e > < / a : K e y V a l u e O f D i a g r a m O b j e c t K e y a n y T y p e z b w N T n L X > < a : K e y V a l u e O f D i a g r a m O b j e c t K e y a n y T y p e z b w N T n L X > < a : K e y > < K e y > R e l a t i o n s h i p s \ & l t ; T a b l e s \ t o y s _ i n v e n t o r y \ C o l u m n s \ S t o r e _ I D & g t ; - & l t ; T a b l e s \ t o y s _ s t o r e s \ C o l u m n s \ S t o r e _ I D & g t ; < / K e y > < / a : K e y > < a : V a l u e   i : t y p e = " D i a g r a m D i s p l a y L i n k V i e w S t a t e " > < A u t o m a t i o n P r o p e r t y H e l p e r T e x t > E n d   p o i n t   1 :   ( 2 8 7 , 5 2 1 ) .   E n d   p o i n t   2 :   ( 5 3 8 . 9 0 3 8 1 0 5 6 7 6 6 6 , 1 2 7 )   < / A u t o m a t i o n P r o p e r t y H e l p e r T e x t > < L a y e d O u t > t r u e < / L a y e d O u t > < P o i n t s   x m l n s : b = " h t t p : / / s c h e m a s . d a t a c o n t r a c t . o r g / 2 0 0 4 / 0 7 / S y s t e m . W i n d o w s " > < b : P o i n t > < b : _ x > 2 8 7 < / b : _ x > < b : _ y > 5 2 1 < / b : _ y > < / b : P o i n t > < b : P o i n t > < b : _ x > 3 9 9 . 5 0 0 0 0 0 0 0 4 5 < / b : _ x > < b : _ y > 5 2 1 < / b : _ y > < / b : P o i n t > < b : P o i n t > < b : _ x > 4 0 1 . 5 0 0 0 0 0 0 0 4 5 < / b : _ x > < b : _ y > 5 1 9 < / b : _ y > < / b : P o i n t > < b : P o i n t > < b : _ x > 4 0 1 . 5 0 0 0 0 0 0 0 4 5 < / b : _ x > < b : _ y > 1 2 9 < / b : _ y > < / b : P o i n t > < b : P o i n t > < b : _ x > 4 0 3 . 5 0 0 0 0 0 0 0 4 5 < / b : _ x > < b : _ y > 1 2 7 < / b : _ y > < / b : P o i n t > < b : P o i n t > < b : _ x > 5 3 8 . 9 0 3 8 1 0 5 6 7 6 6 5 6 9 < / b : _ x > < b : _ y > 1 2 7 < / b : _ y > < / b : P o i n t > < / P o i n t s > < / a : V a l u e > < / a : K e y V a l u e O f D i a g r a m O b j e c t K e y a n y T y p e z b w N T n L X > < a : K e y V a l u e O f D i a g r a m O b j e c t K e y a n y T y p e z b w N T n L X > < a : K e y > < K e y > R e l a t i o n s h i p s \ & l t ; T a b l e s \ t o y s _ i n v e n t o r y \ C o l u m n s \ S t o r e _ I D & g t ; - & l t ; T a b l e s \ t o y s _ s t o r e s \ C o l u m n s \ S t o r e _ I D & g t ; \ F K < / K e y > < / a : K e y > < a : V a l u e   i : t y p e = " D i a g r a m D i s p l a y L i n k E n d p o i n t V i e w S t a t e " > < H e i g h t > 1 6 < / H e i g h t > < L a b e l L o c a t i o n   x m l n s : b = " h t t p : / / s c h e m a s . d a t a c o n t r a c t . o r g / 2 0 0 4 / 0 7 / S y s t e m . W i n d o w s " > < b : _ x > 2 7 1 < / b : _ x > < b : _ y > 5 1 3 < / b : _ y > < / L a b e l L o c a t i o n > < L o c a t i o n   x m l n s : b = " h t t p : / / s c h e m a s . d a t a c o n t r a c t . o r g / 2 0 0 4 / 0 7 / S y s t e m . W i n d o w s " > < b : _ x > 2 7 1 < / b : _ x > < b : _ y > 5 2 1 < / b : _ y > < / L o c a t i o n > < S h a p e R o t a t e A n g l e > 3 6 0 < / S h a p e R o t a t e A n g l e > < W i d t h > 1 6 < / W i d t h > < / a : V a l u e > < / a : K e y V a l u e O f D i a g r a m O b j e c t K e y a n y T y p e z b w N T n L X > < a : K e y V a l u e O f D i a g r a m O b j e c t K e y a n y T y p e z b w N T n L X > < a : K e y > < K e y > R e l a t i o n s h i p s \ & l t ; T a b l e s \ t o y s _ i n v e n t o r y \ C o l u m n s \ S t o r e _ I D & g t ; - & l t ; T a b l e s \ t o y s _ s t o r e s \ C o l u m n s \ S t o r e _ I D & g t ; \ P K < / K e y > < / a : K e y > < a : V a l u e   i : t y p e = " D i a g r a m D i s p l a y L i n k E n d p o i n t V i e w S t a t e " > < H e i g h t > 1 6 < / H e i g h t > < L a b e l L o c a t i o n   x m l n s : b = " h t t p : / / s c h e m a s . d a t a c o n t r a c t . o r g / 2 0 0 4 / 0 7 / S y s t e m . W i n d o w s " > < b : _ x > 5 3 8 . 9 0 3 8 1 0 5 6 7 6 6 5 6 9 < / b : _ x > < b : _ y > 1 1 9 < / b : _ y > < / L a b e l L o c a t i o n > < L o c a t i o n   x m l n s : b = " h t t p : / / s c h e m a s . d a t a c o n t r a c t . o r g / 2 0 0 4 / 0 7 / S y s t e m . W i n d o w s " > < b : _ x > 5 5 4 . 9 0 3 8 1 0 5 6 7 6 6 5 6 9 < / b : _ x > < b : _ y > 1 2 7 < / b : _ y > < / L o c a t i o n > < S h a p e R o t a t e A n g l e > 1 8 0 < / S h a p e R o t a t e A n g l e > < W i d t h > 1 6 < / W i d t h > < / a : V a l u e > < / a : K e y V a l u e O f D i a g r a m O b j e c t K e y a n y T y p e z b w N T n L X > < a : K e y V a l u e O f D i a g r a m O b j e c t K e y a n y T y p e z b w N T n L X > < a : K e y > < K e y > R e l a t i o n s h i p s \ & l t ; T a b l e s \ t o y s _ i n v e n t o r y \ C o l u m n s \ S t o r e _ I D & g t ; - & l t ; T a b l e s \ t o y s _ s t o r e s \ C o l u m n s \ S t o r e _ I D & g t ; \ C r o s s F i l t e r < / K e y > < / a : K e y > < a : V a l u e   i : t y p e = " D i a g r a m D i s p l a y L i n k C r o s s F i l t e r V i e w S t a t e " > < P o i n t s   x m l n s : b = " h t t p : / / s c h e m a s . d a t a c o n t r a c t . o r g / 2 0 0 4 / 0 7 / S y s t e m . W i n d o w s " > < b : P o i n t > < b : _ x > 2 8 7 < / b : _ x > < b : _ y > 5 2 1 < / b : _ y > < / b : P o i n t > < b : P o i n t > < b : _ x > 3 9 9 . 5 0 0 0 0 0 0 0 4 5 < / b : _ x > < b : _ y > 5 2 1 < / b : _ y > < / b : P o i n t > < b : P o i n t > < b : _ x > 4 0 1 . 5 0 0 0 0 0 0 0 4 5 < / b : _ x > < b : _ y > 5 1 9 < / b : _ y > < / b : P o i n t > < b : P o i n t > < b : _ x > 4 0 1 . 5 0 0 0 0 0 0 0 4 5 < / b : _ x > < b : _ y > 1 2 9 < / b : _ y > < / b : P o i n t > < b : P o i n t > < b : _ x > 4 0 3 . 5 0 0 0 0 0 0 0 4 5 < / b : _ x > < b : _ y > 1 2 7 < / b : _ y > < / b : P o i n t > < b : P o i n t > < b : _ x > 5 3 8 . 9 0 3 8 1 0 5 6 7 6 6 5 6 9 < / b : _ x > < b : _ y > 1 2 7 < / b : _ y > < / b : P o i n t > < / P o i n t s > < / a : V a l u e > < / a : K e y V a l u e O f D i a g r a m O b j e c t K e y a n y T y p e z b w N T n L X > < a : K e y V a l u e O f D i a g r a m O b j e c t K e y a n y T y p e z b w N T n L X > < a : K e y > < K e y > R e l a t i o n s h i p s \ & l t ; T a b l e s \ t o y s _ i n v e n t o r y \ C o l u m n s \ P r o d u c t _ I D & g t ; - & l t ; T a b l e s \ t o y s _ p r o d u c t s \ C o l u m n s \ P r o d u c t _ I D & g t ; < / K e y > < / a : K e y > < a : V a l u e   i : t y p e = " D i a g r a m D i s p l a y L i n k V i e w S t a t e " > < A u t o m a t i o n P r o p e r t y H e l p e r T e x t > E n d   p o i n t   1 :   ( 1 3 5 . 5 , 3 7 5 ) .   E n d   p o i n t   2 :   ( 2 3 9 . 0 9 6 1 8 9 , 2 8 1 )   < / A u t o m a t i o n P r o p e r t y H e l p e r T e x t > < L a y e d O u t > t r u e < / L a y e d O u t > < P o i n t s   x m l n s : b = " h t t p : / / s c h e m a s . d a t a c o n t r a c t . o r g / 2 0 0 4 / 0 7 / S y s t e m . W i n d o w s " > < b : P o i n t > < b : _ x > 1 3 5 . 5 < / b : _ x > < b : _ y > 3 7 5 < / b : _ y > < / b : P o i n t > < b : P o i n t > < b : _ x > 1 3 5 . 5 < / b : _ x > < b : _ y > 3 3 0 < / b : _ y > < / b : P o i n t > < b : P o i n t > < b : _ x > 1 3 7 . 5 < / b : _ x > < b : _ y > 3 2 8 < / b : _ y > < / b : P o i n t > < b : P o i n t > < b : _ x > 2 3 7 . 0 9 6 1 8 9 < / b : _ x > < b : _ y > 3 2 8 < / b : _ y > < / b : P o i n t > < b : P o i n t > < b : _ x > 2 3 9 . 0 9 6 1 8 9 < / b : _ x > < b : _ y > 3 2 6 < / b : _ y > < / b : P o i n t > < b : P o i n t > < b : _ x > 2 3 9 . 0 9 6 1 8 9 < / b : _ x > < b : _ y > 2 8 0 . 9 9 9 9 9 9 9 9 9 9 9 9 9 4 < / b : _ y > < / b : P o i n t > < / P o i n t s > < / a : V a l u e > < / a : K e y V a l u e O f D i a g r a m O b j e c t K e y a n y T y p e z b w N T n L X > < a : K e y V a l u e O f D i a g r a m O b j e c t K e y a n y T y p e z b w N T n L X > < a : K e y > < K e y > R e l a t i o n s h i p s \ & l t ; T a b l e s \ t o y s _ i n v e n t o r y \ C o l u m n s \ P r o d u c t _ I D & g t ; - & l t ; T a b l e s \ t o y s _ p r o d u c t s \ C o l u m n s \ P r o d u c t _ I D & g t ; \ F K < / K e y > < / a : K e y > < a : V a l u e   i : t y p e = " D i a g r a m D i s p l a y L i n k E n d p o i n t V i e w S t a t e " > < H e i g h t > 1 6 < / H e i g h t > < L a b e l L o c a t i o n   x m l n s : b = " h t t p : / / s c h e m a s . d a t a c o n t r a c t . o r g / 2 0 0 4 / 0 7 / S y s t e m . W i n d o w s " > < b : _ x > 1 2 7 . 5 < / b : _ x > < b : _ y > 3 7 5 < / b : _ y > < / L a b e l L o c a t i o n > < L o c a t i o n   x m l n s : b = " h t t p : / / s c h e m a s . d a t a c o n t r a c t . o r g / 2 0 0 4 / 0 7 / S y s t e m . W i n d o w s " > < b : _ x > 1 3 5 . 5 < / b : _ x > < b : _ y > 3 9 1 < / b : _ y > < / L o c a t i o n > < S h a p e R o t a t e A n g l e > 2 7 0 < / S h a p e R o t a t e A n g l e > < W i d t h > 1 6 < / W i d t h > < / a : V a l u e > < / a : K e y V a l u e O f D i a g r a m O b j e c t K e y a n y T y p e z b w N T n L X > < a : K e y V a l u e O f D i a g r a m O b j e c t K e y a n y T y p e z b w N T n L X > < a : K e y > < K e y > R e l a t i o n s h i p s \ & l t ; T a b l e s \ t o y s _ i n v e n t o r y \ C o l u m n s \ P r o d u c t _ I D & g t ; - & l t ; T a b l e s \ t o y s _ p r o d u c t s \ C o l u m n s \ P r o d u c t _ I D & g t ; \ P K < / K e y > < / a : K e y > < a : V a l u e   i : t y p e = " D i a g r a m D i s p l a y L i n k E n d p o i n t V i e w S t a t e " > < H e i g h t > 1 6 < / H e i g h t > < L a b e l L o c a t i o n   x m l n s : b = " h t t p : / / s c h e m a s . d a t a c o n t r a c t . o r g / 2 0 0 4 / 0 7 / S y s t e m . W i n d o w s " > < b : _ x > 2 3 1 . 0 9 6 1 8 9 < / b : _ x > < b : _ y > 2 6 4 . 9 9 9 9 9 9 9 9 9 9 9 9 9 4 < / b : _ y > < / L a b e l L o c a t i o n > < L o c a t i o n   x m l n s : b = " h t t p : / / s c h e m a s . d a t a c o n t r a c t . o r g / 2 0 0 4 / 0 7 / S y s t e m . W i n d o w s " > < b : _ x > 2 3 9 . 0 9 6 1 8 9 < / b : _ x > < b : _ y > 2 6 4 . 9 9 9 9 9 9 9 9 9 9 9 9 9 4 < / b : _ y > < / L o c a t i o n > < S h a p e R o t a t e A n g l e > 9 0 < / S h a p e R o t a t e A n g l e > < W i d t h > 1 6 < / W i d t h > < / a : V a l u e > < / a : K e y V a l u e O f D i a g r a m O b j e c t K e y a n y T y p e z b w N T n L X > < a : K e y V a l u e O f D i a g r a m O b j e c t K e y a n y T y p e z b w N T n L X > < a : K e y > < K e y > R e l a t i o n s h i p s \ & l t ; T a b l e s \ t o y s _ i n v e n t o r y \ C o l u m n s \ P r o d u c t _ I D & g t ; - & l t ; T a b l e s \ t o y s _ p r o d u c t s \ C o l u m n s \ P r o d u c t _ I D & g t ; \ C r o s s F i l t e r < / K e y > < / a : K e y > < a : V a l u e   i : t y p e = " D i a g r a m D i s p l a y L i n k C r o s s F i l t e r V i e w S t a t e " > < P o i n t s   x m l n s : b = " h t t p : / / s c h e m a s . d a t a c o n t r a c t . o r g / 2 0 0 4 / 0 7 / S y s t e m . W i n d o w s " > < b : P o i n t > < b : _ x > 1 3 5 . 5 < / b : _ x > < b : _ y > 3 7 5 < / b : _ y > < / b : P o i n t > < b : P o i n t > < b : _ x > 1 3 5 . 5 < / b : _ x > < b : _ y > 3 3 0 < / b : _ y > < / b : P o i n t > < b : P o i n t > < b : _ x > 1 3 7 . 5 < / b : _ x > < b : _ y > 3 2 8 < / b : _ y > < / b : P o i n t > < b : P o i n t > < b : _ x > 2 3 7 . 0 9 6 1 8 9 < / b : _ x > < b : _ y > 3 2 8 < / b : _ y > < / b : P o i n t > < b : P o i n t > < b : _ x > 2 3 9 . 0 9 6 1 8 9 < / b : _ x > < b : _ y > 3 2 6 < / b : _ y > < / b : P o i n t > < b : P o i n t > < b : _ x > 2 3 9 . 0 9 6 1 8 9 < / b : _ x > < b : _ y > 2 8 0 . 9 9 9 9 9 9 9 9 9 9 9 9 9 4 < / b : _ y > < / b : P o i n t > < / P o i n t s > < / a : V a l u e > < / a : K e y V a l u e O f D i a g r a m O b j e c t K e y a n y T y p e z b w N T n L X > < a : K e y V a l u e O f D i a g r a m O b j e c t K e y a n y T y p e z b w N T n L X > < a : K e y > < K e y > R e l a t i o n s h i p s \ & l t ; T a b l e s \ t o y s _ s a l e s \ C o l u m n s \ S t o r e _ I D & g t ; - & l t ; T a b l e s \ t o y s _ s t o r e s \ C o l u m n s \ S t o r e _ I D & g t ; < / K e y > < / a : K e y > < a : V a l u e   i : t y p e = " D i a g r a m D i s p l a y L i n k V i e w S t a t e " > < A u t o m a t i o n P r o p e r t y H e l p e r T e x t > E n d   p o i n t   1 :   ( 5 2 7 . 9 0 3 8 1 1 , 4 2 1 ) .   E n d   p o i n t   2 :   ( 5 3 8 . 9 0 3 8 1 0 5 6 7 6 6 6 , 1 4 7 )   < / A u t o m a t i o n P r o p e r t y H e l p e r T e x t > < L a y e d O u t > t r u e < / L a y e d O u t > < P o i n t s   x m l n s : b = " h t t p : / / s c h e m a s . d a t a c o n t r a c t . o r g / 2 0 0 4 / 0 7 / S y s t e m . W i n d o w s " > < b : P o i n t > < b : _ x > 5 2 7 . 9 0 3 8 1 1 < / b : _ x > < b : _ y > 4 2 1 . 0 0 0 0 0 0 0 0 0 0 0 0 0 6 < / b : _ y > < / b : P o i n t > < b : P o i n t > < b : _ x > 5 2 7 . 9 0 3 8 1 1 < / b : _ x > < b : _ y > 1 4 9 < / b : _ y > < / b : P o i n t > < b : P o i n t > < b : _ x > 5 2 9 . 9 0 3 8 1 1 < / b : _ x > < b : _ y > 1 4 7 < / b : _ y > < / b : P o i n t > < b : P o i n t > < b : _ x > 5 3 8 . 9 0 3 8 1 0 5 6 7 6 6 5 6 9 < / b : _ x > < b : _ y > 1 4 7 < / b : _ y > < / b : P o i n t > < / P o i n t s > < / a : V a l u e > < / a : K e y V a l u e O f D i a g r a m O b j e c t K e y a n y T y p e z b w N T n L X > < a : K e y V a l u e O f D i a g r a m O b j e c t K e y a n y T y p e z b w N T n L X > < a : K e y > < K e y > R e l a t i o n s h i p s \ & l t ; T a b l e s \ t o y s _ s a l e s \ C o l u m n s \ S t o r e _ I D & g t ; - & l t ; T a b l e s \ t o y s _ s t o r e s \ C o l u m n s \ S t o r e _ I D & g t ; \ F K < / K e y > < / a : K e y > < a : V a l u e   i : t y p e = " D i a g r a m D i s p l a y L i n k E n d p o i n t V i e w S t a t e " > < H e i g h t > 1 6 < / H e i g h t > < L a b e l L o c a t i o n   x m l n s : b = " h t t p : / / s c h e m a s . d a t a c o n t r a c t . o r g / 2 0 0 4 / 0 7 / S y s t e m . W i n d o w s " > < b : _ x > 5 1 9 . 9 0 3 8 1 1 < / b : _ x > < b : _ y > 4 2 1 . 0 0 0 0 0 0 0 0 0 0 0 0 0 6 < / b : _ y > < / L a b e l L o c a t i o n > < L o c a t i o n   x m l n s : b = " h t t p : / / s c h e m a s . d a t a c o n t r a c t . o r g / 2 0 0 4 / 0 7 / S y s t e m . W i n d o w s " > < b : _ x > 5 2 7 . 9 0 3 8 1 1 < / b : _ x > < b : _ y > 4 3 7 . 0 0 0 0 0 0 0 0 0 0 0 0 0 6 < / b : _ y > < / L o c a t i o n > < S h a p e R o t a t e A n g l e > 2 7 0 < / S h a p e R o t a t e A n g l e > < W i d t h > 1 6 < / W i d t h > < / a : V a l u e > < / a : K e y V a l u e O f D i a g r a m O b j e c t K e y a n y T y p e z b w N T n L X > < a : K e y V a l u e O f D i a g r a m O b j e c t K e y a n y T y p e z b w N T n L X > < a : K e y > < K e y > R e l a t i o n s h i p s \ & l t ; T a b l e s \ t o y s _ s a l e s \ C o l u m n s \ S t o r e _ I D & g t ; - & l t ; T a b l e s \ t o y s _ s t o r e s \ C o l u m n s \ S t o r e _ I D & g t ; \ P K < / K e y > < / a : K e y > < a : V a l u e   i : t y p e = " D i a g r a m D i s p l a y L i n k E n d p o i n t V i e w S t a t e " > < H e i g h t > 1 6 < / H e i g h t > < L a b e l L o c a t i o n   x m l n s : b = " h t t p : / / s c h e m a s . d a t a c o n t r a c t . o r g / 2 0 0 4 / 0 7 / S y s t e m . W i n d o w s " > < b : _ x > 5 3 8 . 9 0 3 8 1 0 5 6 7 6 6 5 6 9 < / b : _ x > < b : _ y > 1 3 9 < / b : _ y > < / L a b e l L o c a t i o n > < L o c a t i o n   x m l n s : b = " h t t p : / / s c h e m a s . d a t a c o n t r a c t . o r g / 2 0 0 4 / 0 7 / S y s t e m . W i n d o w s " > < b : _ x > 5 5 4 . 9 0 3 8 1 0 5 6 7 6 6 5 6 9 < / b : _ x > < b : _ y > 1 4 7 < / b : _ y > < / L o c a t i o n > < S h a p e R o t a t e A n g l e > 1 8 0 < / S h a p e R o t a t e A n g l e > < W i d t h > 1 6 < / W i d t h > < / a : V a l u e > < / a : K e y V a l u e O f D i a g r a m O b j e c t K e y a n y T y p e z b w N T n L X > < a : K e y V a l u e O f D i a g r a m O b j e c t K e y a n y T y p e z b w N T n L X > < a : K e y > < K e y > R e l a t i o n s h i p s \ & l t ; T a b l e s \ t o y s _ s a l e s \ C o l u m n s \ S t o r e _ I D & g t ; - & l t ; T a b l e s \ t o y s _ s t o r e s \ C o l u m n s \ S t o r e _ I D & g t ; \ C r o s s F i l t e r < / K e y > < / a : K e y > < a : V a l u e   i : t y p e = " D i a g r a m D i s p l a y L i n k C r o s s F i l t e r V i e w S t a t e " > < P o i n t s   x m l n s : b = " h t t p : / / s c h e m a s . d a t a c o n t r a c t . o r g / 2 0 0 4 / 0 7 / S y s t e m . W i n d o w s " > < b : P o i n t > < b : _ x > 5 2 7 . 9 0 3 8 1 1 < / b : _ x > < b : _ y > 4 2 1 . 0 0 0 0 0 0 0 0 0 0 0 0 0 6 < / b : _ y > < / b : P o i n t > < b : P o i n t > < b : _ x > 5 2 7 . 9 0 3 8 1 1 < / b : _ x > < b : _ y > 1 4 9 < / b : _ y > < / b : P o i n t > < b : P o i n t > < b : _ x > 5 2 9 . 9 0 3 8 1 1 < / b : _ x > < b : _ y > 1 4 7 < / b : _ y > < / b : P o i n t > < b : P o i n t > < b : _ x > 5 3 8 . 9 0 3 8 1 0 5 6 7 6 6 5 6 9 < / b : _ x > < b : _ y > 1 4 7 < / b : _ y > < / b : P o i n t > < / P o i n t s > < / a : V a l u e > < / a : K e y V a l u e O f D i a g r a m O b j e c t K e y a n y T y p e z b w N T n L X > < a : K e y V a l u e O f D i a g r a m O b j e c t K e y a n y T y p e z b w N T n L X > < a : K e y > < K e y > R e l a t i o n s h i p s \ & l t ; T a b l e s \ t o y s _ s a l e s \ C o l u m n s \ P r o d u c t _ I D & g t ; - & l t ; T a b l e s \ t o y s _ p r o d u c t s \ C o l u m n s \ P r o d u c t _ I D & g t ; < / K e y > < / a : K e y > < a : V a l u e   i : t y p e = " D i a g r a m D i s p l a y L i n k V i e w S t a t e " > < A u t o m a t i o n P r o p e r t y H e l p e r T e x t > E n d   p o i n t   1 :   ( 5 0 7 . 9 0 3 8 1 1 , 4 2 1 ) .   E n d   p o i n t   2 :   ( 2 5 9 . 0 9 6 1 8 9 , 2 8 1 )   < / A u t o m a t i o n P r o p e r t y H e l p e r T e x t > < L a y e d O u t > t r u e < / L a y e d O u t > < P o i n t s   x m l n s : b = " h t t p : / / s c h e m a s . d a t a c o n t r a c t . o r g / 2 0 0 4 / 0 7 / S y s t e m . W i n d o w s " > < b : P o i n t > < b : _ x > 5 0 7 . 9 0 3 8 1 1 < / b : _ x > < b : _ y > 4 2 1 < / b : _ y > < / b : P o i n t > < b : P o i n t > < b : _ x > 5 0 7 . 9 0 3 8 1 1 < / b : _ x > < b : _ y > 3 5 3 < / b : _ y > < / b : P o i n t > < b : P o i n t > < b : _ x > 5 0 5 . 9 0 3 8 1 1 < / b : _ x > < b : _ y > 3 5 1 < / b : _ y > < / b : P o i n t > < b : P o i n t > < b : _ x > 2 6 1 . 0 9 6 1 8 9 < / b : _ x > < b : _ y > 3 5 1 < / b : _ y > < / b : P o i n t > < b : P o i n t > < b : _ x > 2 5 9 . 0 9 6 1 8 9 < / b : _ x > < b : _ y > 3 4 9 < / b : _ y > < / b : P o i n t > < b : P o i n t > < b : _ x > 2 5 9 . 0 9 6 1 8 9 < / b : _ x > < b : _ y > 2 8 1 < / b : _ y > < / b : P o i n t > < / P o i n t s > < / a : V a l u e > < / a : K e y V a l u e O f D i a g r a m O b j e c t K e y a n y T y p e z b w N T n L X > < a : K e y V a l u e O f D i a g r a m O b j e c t K e y a n y T y p e z b w N T n L X > < a : K e y > < K e y > R e l a t i o n s h i p s \ & l t ; T a b l e s \ t o y s _ s a l e s \ C o l u m n s \ P r o d u c t _ I D & g t ; - & l t ; T a b l e s \ t o y s _ p r o d u c t s \ C o l u m n s \ P r o d u c t _ I D & g t ; \ F K < / K e y > < / a : K e y > < a : V a l u e   i : t y p e = " D i a g r a m D i s p l a y L i n k E n d p o i n t V i e w S t a t e " > < H e i g h t > 1 6 < / H e i g h t > < L a b e l L o c a t i o n   x m l n s : b = " h t t p : / / s c h e m a s . d a t a c o n t r a c t . o r g / 2 0 0 4 / 0 7 / S y s t e m . W i n d o w s " > < b : _ x > 4 9 9 . 9 0 3 8 1 1 < / b : _ x > < b : _ y > 4 2 1 < / b : _ y > < / L a b e l L o c a t i o n > < L o c a t i o n   x m l n s : b = " h t t p : / / s c h e m a s . d a t a c o n t r a c t . o r g / 2 0 0 4 / 0 7 / S y s t e m . W i n d o w s " > < b : _ x > 5 0 7 . 9 0 3 8 1 1 < / b : _ x > < b : _ y > 4 3 7 < / b : _ y > < / L o c a t i o n > < S h a p e R o t a t e A n g l e > 2 7 0 < / S h a p e R o t a t e A n g l e > < W i d t h > 1 6 < / W i d t h > < / a : V a l u e > < / a : K e y V a l u e O f D i a g r a m O b j e c t K e y a n y T y p e z b w N T n L X > < a : K e y V a l u e O f D i a g r a m O b j e c t K e y a n y T y p e z b w N T n L X > < a : K e y > < K e y > R e l a t i o n s h i p s \ & l t ; T a b l e s \ t o y s _ s a l e s \ C o l u m n s \ P r o d u c t _ I D & g t ; - & l t ; T a b l e s \ t o y s _ p r o d u c t s \ C o l u m n s \ P r o d u c t _ I D & g t ; \ P K < / K e y > < / a : K e y > < a : V a l u e   i : t y p e = " D i a g r a m D i s p l a y L i n k E n d p o i n t V i e w S t a t e " > < H e i g h t > 1 6 < / H e i g h t > < L a b e l L o c a t i o n   x m l n s : b = " h t t p : / / s c h e m a s . d a t a c o n t r a c t . o r g / 2 0 0 4 / 0 7 / S y s t e m . W i n d o w s " > < b : _ x > 2 5 1 . 0 9 6 1 8 8 9 9 9 9 9 9 9 8 < / b : _ x > < b : _ y > 2 6 5 < / b : _ y > < / L a b e l L o c a t i o n > < L o c a t i o n   x m l n s : b = " h t t p : / / s c h e m a s . d a t a c o n t r a c t . o r g / 2 0 0 4 / 0 7 / S y s t e m . W i n d o w s " > < b : _ x > 2 5 9 . 0 9 6 1 8 9 < / b : _ x > < b : _ y > 2 6 5 < / b : _ y > < / L o c a t i o n > < S h a p e R o t a t e A n g l e > 9 0 < / S h a p e R o t a t e A n g l e > < W i d t h > 1 6 < / W i d t h > < / a : V a l u e > < / a : K e y V a l u e O f D i a g r a m O b j e c t K e y a n y T y p e z b w N T n L X > < a : K e y V a l u e O f D i a g r a m O b j e c t K e y a n y T y p e z b w N T n L X > < a : K e y > < K e y > R e l a t i o n s h i p s \ & l t ; T a b l e s \ t o y s _ s a l e s \ C o l u m n s \ P r o d u c t _ I D & g t ; - & l t ; T a b l e s \ t o y s _ p r o d u c t s \ C o l u m n s \ P r o d u c t _ I D & g t ; \ C r o s s F i l t e r < / K e y > < / a : K e y > < a : V a l u e   i : t y p e = " D i a g r a m D i s p l a y L i n k C r o s s F i l t e r V i e w S t a t e " > < P o i n t s   x m l n s : b = " h t t p : / / s c h e m a s . d a t a c o n t r a c t . o r g / 2 0 0 4 / 0 7 / S y s t e m . W i n d o w s " > < b : P o i n t > < b : _ x > 5 0 7 . 9 0 3 8 1 1 < / b : _ x > < b : _ y > 4 2 1 < / b : _ y > < / b : P o i n t > < b : P o i n t > < b : _ x > 5 0 7 . 9 0 3 8 1 1 < / b : _ x > < b : _ y > 3 5 3 < / b : _ y > < / b : P o i n t > < b : P o i n t > < b : _ x > 5 0 5 . 9 0 3 8 1 1 < / b : _ x > < b : _ y > 3 5 1 < / b : _ y > < / b : P o i n t > < b : P o i n t > < b : _ x > 2 6 1 . 0 9 6 1 8 9 < / b : _ x > < b : _ y > 3 5 1 < / b : _ y > < / b : P o i n t > < b : P o i n t > < b : _ x > 2 5 9 . 0 9 6 1 8 9 < / b : _ x > < b : _ y > 3 4 9 < / b : _ y > < / b : P o i n t > < b : P o i n t > < b : _ x > 2 5 9 . 0 9 6 1 8 9 < / b : _ x > < b : _ y > 2 8 1 < / b : _ y > < / b : P o i n t > < / P o i n t s > < / a : V a l u e > < / a : K e y V a l u e O f D i a g r a m O b j e c t K e y a n y T y p e z b w N T n L X > < a : K e y V a l u e O f D i a g r a m O b j e c t K e y a n y T y p e z b w N T n L X > < a : K e y > < K e y > R e l a t i o n s h i p s \ & l t ; T a b l e s \ t o y s _ s a l e s \ C o l u m n s \ D a t e & g t ; - & l t ; T a b l e s \ t o y s _ c a l e n d a r \ C o l u m n s \ D a t e & g t ; < / K e y > < / a : K e y > < a : V a l u e   i : t y p e = " D i a g r a m D i s p l a y L i n k V i e w S t a t e " > < A u t o m a t i o n P r o p e r t y H e l p e r T e x t > E n d   p o i n t   1 :   ( 6 6 1 , 5 7 8 . 5 ) .   E n d   p o i n t   2 :   ( 8 7 1 . 9 0 3 8 1 0 5 6 7 6 6 6 , 5 0 5 )   < / A u t o m a t i o n P r o p e r t y H e l p e r T e x t > < L a y e d O u t > t r u e < / L a y e d O u t > < P o i n t s   x m l n s : b = " h t t p : / / s c h e m a s . d a t a c o n t r a c t . o r g / 2 0 0 4 / 0 7 / S y s t e m . W i n d o w s " > < b : P o i n t > < b : _ x > 6 6 1 < / b : _ x > < b : _ y > 5 7 8 . 5 < / b : _ y > < / b : P o i n t > < b : P o i n t > < b : _ x > 7 6 4 . 4 5 1 9 0 5 5 0 0 0 0 0 0 7 < / b : _ x > < b : _ y > 5 7 8 . 5 < / b : _ y > < / b : P o i n t > < b : P o i n t > < b : _ x > 7 6 6 . 4 5 1 9 0 5 5 0 0 0 0 0 0 7 < / b : _ x > < b : _ y > 5 7 6 . 5 < / b : _ y > < / b : P o i n t > < b : P o i n t > < b : _ x > 7 6 6 . 4 5 1 9 0 5 5 0 0 0 0 0 0 7 < / b : _ x > < b : _ y > 5 0 7 < / b : _ y > < / b : P o i n t > < b : P o i n t > < b : _ x > 7 6 8 . 4 5 1 9 0 5 5 0 0 0 0 0 0 7 < / b : _ x > < b : _ y > 5 0 5 < / b : _ y > < / b : P o i n t > < b : P o i n t > < b : _ x > 8 7 1 . 9 0 3 8 1 0 5 6 7 6 6 5 5 7 < / b : _ x > < b : _ y > 5 0 5 < / b : _ y > < / b : P o i n t > < / P o i n t s > < / a : V a l u e > < / a : K e y V a l u e O f D i a g r a m O b j e c t K e y a n y T y p e z b w N T n L X > < a : K e y V a l u e O f D i a g r a m O b j e c t K e y a n y T y p e z b w N T n L X > < a : K e y > < K e y > R e l a t i o n s h i p s \ & l t ; T a b l e s \ t o y s _ s a l e s \ C o l u m n s \ D a t e & g t ; - & l t ; T a b l e s \ t o y s _ c a l e n d a r \ C o l u m n s \ D a t e & g t ; \ F K < / K e y > < / a : K e y > < a : V a l u e   i : t y p e = " D i a g r a m D i s p l a y L i n k E n d p o i n t V i e w S t a t e " > < H e i g h t > 1 6 < / H e i g h t > < L a b e l L o c a t i o n   x m l n s : b = " h t t p : / / s c h e m a s . d a t a c o n t r a c t . o r g / 2 0 0 4 / 0 7 / S y s t e m . W i n d o w s " > < b : _ x > 6 4 5 < / b : _ x > < b : _ y > 5 7 0 . 5 < / b : _ y > < / L a b e l L o c a t i o n > < L o c a t i o n   x m l n s : b = " h t t p : / / s c h e m a s . d a t a c o n t r a c t . o r g / 2 0 0 4 / 0 7 / S y s t e m . W i n d o w s " > < b : _ x > 6 4 5 < / b : _ x > < b : _ y > 5 7 8 . 5 < / b : _ y > < / L o c a t i o n > < S h a p e R o t a t e A n g l e > 3 6 0 < / S h a p e R o t a t e A n g l e > < W i d t h > 1 6 < / W i d t h > < / a : V a l u e > < / a : K e y V a l u e O f D i a g r a m O b j e c t K e y a n y T y p e z b w N T n L X > < a : K e y V a l u e O f D i a g r a m O b j e c t K e y a n y T y p e z b w N T n L X > < a : K e y > < K e y > R e l a t i o n s h i p s \ & l t ; T a b l e s \ t o y s _ s a l e s \ C o l u m n s \ D a t e & g t ; - & l t ; T a b l e s \ t o y s _ c a l e n d a r \ C o l u m n s \ D a t e & g t ; \ P K < / K e y > < / a : K e y > < a : V a l u e   i : t y p e = " D i a g r a m D i s p l a y L i n k E n d p o i n t V i e w S t a t e " > < H e i g h t > 1 6 < / H e i g h t > < L a b e l L o c a t i o n   x m l n s : b = " h t t p : / / s c h e m a s . d a t a c o n t r a c t . o r g / 2 0 0 4 / 0 7 / S y s t e m . W i n d o w s " > < b : _ x > 8 7 1 . 9 0 3 8 1 0 5 6 7 6 6 5 5 7 < / b : _ x > < b : _ y > 4 9 7 < / b : _ y > < / L a b e l L o c a t i o n > < L o c a t i o n   x m l n s : b = " h t t p : / / s c h e m a s . d a t a c o n t r a c t . o r g / 2 0 0 4 / 0 7 / S y s t e m . W i n d o w s " > < b : _ x > 8 8 7 . 9 0 3 8 1 0 5 6 7 6 6 5 5 7 < / b : _ x > < b : _ y > 5 0 5 < / b : _ y > < / L o c a t i o n > < S h a p e R o t a t e A n g l e > 1 8 0 < / S h a p e R o t a t e A n g l e > < W i d t h > 1 6 < / W i d t h > < / a : V a l u e > < / a : K e y V a l u e O f D i a g r a m O b j e c t K e y a n y T y p e z b w N T n L X > < a : K e y V a l u e O f D i a g r a m O b j e c t K e y a n y T y p e z b w N T n L X > < a : K e y > < K e y > R e l a t i o n s h i p s \ & l t ; T a b l e s \ t o y s _ s a l e s \ C o l u m n s \ D a t e & g t ; - & l t ; T a b l e s \ t o y s _ c a l e n d a r \ C o l u m n s \ D a t e & g t ; \ C r o s s F i l t e r < / K e y > < / a : K e y > < a : V a l u e   i : t y p e = " D i a g r a m D i s p l a y L i n k C r o s s F i l t e r V i e w S t a t e " > < P o i n t s   x m l n s : b = " h t t p : / / s c h e m a s . d a t a c o n t r a c t . o r g / 2 0 0 4 / 0 7 / S y s t e m . W i n d o w s " > < b : P o i n t > < b : _ x > 6 6 1 < / b : _ x > < b : _ y > 5 7 8 . 5 < / b : _ y > < / b : P o i n t > < b : P o i n t > < b : _ x > 7 6 4 . 4 5 1 9 0 5 5 0 0 0 0 0 0 7 < / b : _ x > < b : _ y > 5 7 8 . 5 < / b : _ y > < / b : P o i n t > < b : P o i n t > < b : _ x > 7 6 6 . 4 5 1 9 0 5 5 0 0 0 0 0 0 7 < / b : _ x > < b : _ y > 5 7 6 . 5 < / b : _ y > < / b : P o i n t > < b : P o i n t > < b : _ x > 7 6 6 . 4 5 1 9 0 5 5 0 0 0 0 0 0 7 < / b : _ x > < b : _ y > 5 0 7 < / b : _ y > < / b : P o i n t > < b : P o i n t > < b : _ x > 7 6 8 . 4 5 1 9 0 5 5 0 0 0 0 0 0 7 < / b : _ x > < b : _ y > 5 0 5 < / b : _ y > < / b : P o i n t > < b : P o i n t > < b : _ x > 8 7 1 . 9 0 3 8 1 0 5 6 7 6 6 5 5 7 < / b : _ x > < b : _ y > 5 0 5 < / b : _ y > < / b : P o i n t > < / P o i n t s > < / 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04D7B6B5-E4AF-45CC-9DE5-E40692CBC5D8}">
  <ds:schemaRefs/>
</ds:datastoreItem>
</file>

<file path=customXml/itemProps10.xml><?xml version="1.0" encoding="utf-8"?>
<ds:datastoreItem xmlns:ds="http://schemas.openxmlformats.org/officeDocument/2006/customXml" ds:itemID="{C787F7B4-DB14-4991-9475-EB5559CCF861}">
  <ds:schemaRefs/>
</ds:datastoreItem>
</file>

<file path=customXml/itemProps11.xml><?xml version="1.0" encoding="utf-8"?>
<ds:datastoreItem xmlns:ds="http://schemas.openxmlformats.org/officeDocument/2006/customXml" ds:itemID="{134859CF-FC5A-42A6-B62F-A697D14DD9BF}">
  <ds:schemaRefs/>
</ds:datastoreItem>
</file>

<file path=customXml/itemProps12.xml><?xml version="1.0" encoding="utf-8"?>
<ds:datastoreItem xmlns:ds="http://schemas.openxmlformats.org/officeDocument/2006/customXml" ds:itemID="{1DF3F67C-BC13-4C37-97B0-4A81BA2B81EE}">
  <ds:schemaRefs/>
</ds:datastoreItem>
</file>

<file path=customXml/itemProps13.xml><?xml version="1.0" encoding="utf-8"?>
<ds:datastoreItem xmlns:ds="http://schemas.openxmlformats.org/officeDocument/2006/customXml" ds:itemID="{0205D5D8-EBB9-4BE9-8E0A-09A28DB0D7F3}">
  <ds:schemaRefs/>
</ds:datastoreItem>
</file>

<file path=customXml/itemProps14.xml><?xml version="1.0" encoding="utf-8"?>
<ds:datastoreItem xmlns:ds="http://schemas.openxmlformats.org/officeDocument/2006/customXml" ds:itemID="{1A35F350-6B6C-42EB-B9FA-FC5810F40A18}">
  <ds:schemaRefs/>
</ds:datastoreItem>
</file>

<file path=customXml/itemProps15.xml><?xml version="1.0" encoding="utf-8"?>
<ds:datastoreItem xmlns:ds="http://schemas.openxmlformats.org/officeDocument/2006/customXml" ds:itemID="{8AD8AEFE-9386-45DB-87A3-2D6BA26E00A3}">
  <ds:schemaRefs/>
</ds:datastoreItem>
</file>

<file path=customXml/itemProps16.xml><?xml version="1.0" encoding="utf-8"?>
<ds:datastoreItem xmlns:ds="http://schemas.openxmlformats.org/officeDocument/2006/customXml" ds:itemID="{A6E5F54D-1E93-4A58-AD02-88FC8739CAD1}">
  <ds:schemaRefs/>
</ds:datastoreItem>
</file>

<file path=customXml/itemProps17.xml><?xml version="1.0" encoding="utf-8"?>
<ds:datastoreItem xmlns:ds="http://schemas.openxmlformats.org/officeDocument/2006/customXml" ds:itemID="{1547BF04-19E0-442A-8E36-C93C5080230D}">
  <ds:schemaRefs/>
</ds:datastoreItem>
</file>

<file path=customXml/itemProps18.xml><?xml version="1.0" encoding="utf-8"?>
<ds:datastoreItem xmlns:ds="http://schemas.openxmlformats.org/officeDocument/2006/customXml" ds:itemID="{03D0AF99-9CD9-444C-A43D-F4D1FC4BFB3D}">
  <ds:schemaRefs/>
</ds:datastoreItem>
</file>

<file path=customXml/itemProps19.xml><?xml version="1.0" encoding="utf-8"?>
<ds:datastoreItem xmlns:ds="http://schemas.openxmlformats.org/officeDocument/2006/customXml" ds:itemID="{79302F3F-F2F6-446C-ACAC-A09E85C7DF0B}">
  <ds:schemaRefs/>
</ds:datastoreItem>
</file>

<file path=customXml/itemProps2.xml><?xml version="1.0" encoding="utf-8"?>
<ds:datastoreItem xmlns:ds="http://schemas.openxmlformats.org/officeDocument/2006/customXml" ds:itemID="{BE9C1180-6FB0-4A22-BA7A-75CB0ABFF052}">
  <ds:schemaRefs/>
</ds:datastoreItem>
</file>

<file path=customXml/itemProps20.xml><?xml version="1.0" encoding="utf-8"?>
<ds:datastoreItem xmlns:ds="http://schemas.openxmlformats.org/officeDocument/2006/customXml" ds:itemID="{B1C4EC67-142E-4AB2-9447-2D72FBDFC26C}">
  <ds:schemaRefs/>
</ds:datastoreItem>
</file>

<file path=customXml/itemProps21.xml><?xml version="1.0" encoding="utf-8"?>
<ds:datastoreItem xmlns:ds="http://schemas.openxmlformats.org/officeDocument/2006/customXml" ds:itemID="{F27FB911-DACB-48B2-93DA-3BDABE3B37DE}">
  <ds:schemaRefs/>
</ds:datastoreItem>
</file>

<file path=customXml/itemProps22.xml><?xml version="1.0" encoding="utf-8"?>
<ds:datastoreItem xmlns:ds="http://schemas.openxmlformats.org/officeDocument/2006/customXml" ds:itemID="{3C0BBF5F-051B-4FEC-ADBF-BAF708977191}">
  <ds:schemaRefs/>
</ds:datastoreItem>
</file>

<file path=customXml/itemProps23.xml><?xml version="1.0" encoding="utf-8"?>
<ds:datastoreItem xmlns:ds="http://schemas.openxmlformats.org/officeDocument/2006/customXml" ds:itemID="{DD17F3F4-29D1-44F0-B596-FB804FAADE4E}">
  <ds:schemaRefs/>
</ds:datastoreItem>
</file>

<file path=customXml/itemProps24.xml><?xml version="1.0" encoding="utf-8"?>
<ds:datastoreItem xmlns:ds="http://schemas.openxmlformats.org/officeDocument/2006/customXml" ds:itemID="{7FD20BF7-900C-4BC9-9D0B-A4D12A138FEA}">
  <ds:schemaRefs/>
</ds:datastoreItem>
</file>

<file path=customXml/itemProps25.xml><?xml version="1.0" encoding="utf-8"?>
<ds:datastoreItem xmlns:ds="http://schemas.openxmlformats.org/officeDocument/2006/customXml" ds:itemID="{728455A0-BC4D-429C-A9E6-B748C53A1D02}">
  <ds:schemaRefs/>
</ds:datastoreItem>
</file>

<file path=customXml/itemProps26.xml><?xml version="1.0" encoding="utf-8"?>
<ds:datastoreItem xmlns:ds="http://schemas.openxmlformats.org/officeDocument/2006/customXml" ds:itemID="{252CF560-FCBC-42BD-8E13-D26B1011F1E8}">
  <ds:schemaRefs/>
</ds:datastoreItem>
</file>

<file path=customXml/itemProps27.xml><?xml version="1.0" encoding="utf-8"?>
<ds:datastoreItem xmlns:ds="http://schemas.openxmlformats.org/officeDocument/2006/customXml" ds:itemID="{AAD18A02-7EA3-41F3-9841-9C84139A4639}">
  <ds:schemaRefs/>
</ds:datastoreItem>
</file>

<file path=customXml/itemProps28.xml><?xml version="1.0" encoding="utf-8"?>
<ds:datastoreItem xmlns:ds="http://schemas.openxmlformats.org/officeDocument/2006/customXml" ds:itemID="{8586E005-D435-47A8-B3B7-F004298A5CCC}">
  <ds:schemaRefs/>
</ds:datastoreItem>
</file>

<file path=customXml/itemProps29.xml><?xml version="1.0" encoding="utf-8"?>
<ds:datastoreItem xmlns:ds="http://schemas.openxmlformats.org/officeDocument/2006/customXml" ds:itemID="{F4C4E746-42C3-4D5C-8934-DEB92352E3DB}">
  <ds:schemaRefs/>
</ds:datastoreItem>
</file>

<file path=customXml/itemProps3.xml><?xml version="1.0" encoding="utf-8"?>
<ds:datastoreItem xmlns:ds="http://schemas.openxmlformats.org/officeDocument/2006/customXml" ds:itemID="{170CA9B7-1CB4-4806-90F2-D82A7BF24FCE}">
  <ds:schemaRefs/>
</ds:datastoreItem>
</file>

<file path=customXml/itemProps30.xml><?xml version="1.0" encoding="utf-8"?>
<ds:datastoreItem xmlns:ds="http://schemas.openxmlformats.org/officeDocument/2006/customXml" ds:itemID="{D84E8ED0-B6EA-4B39-853F-1E4A1ADC3539}">
  <ds:schemaRefs>
    <ds:schemaRef ds:uri="http://schemas.microsoft.com/DataMashup"/>
  </ds:schemaRefs>
</ds:datastoreItem>
</file>

<file path=customXml/itemProps31.xml><?xml version="1.0" encoding="utf-8"?>
<ds:datastoreItem xmlns:ds="http://schemas.openxmlformats.org/officeDocument/2006/customXml" ds:itemID="{D46984E9-8D6B-42C7-A208-372F49980438}">
  <ds:schemaRefs/>
</ds:datastoreItem>
</file>

<file path=customXml/itemProps32.xml><?xml version="1.0" encoding="utf-8"?>
<ds:datastoreItem xmlns:ds="http://schemas.openxmlformats.org/officeDocument/2006/customXml" ds:itemID="{AFEC6056-76D5-4A5B-94F4-F6092BAD1B49}">
  <ds:schemaRefs/>
</ds:datastoreItem>
</file>

<file path=customXml/itemProps33.xml><?xml version="1.0" encoding="utf-8"?>
<ds:datastoreItem xmlns:ds="http://schemas.openxmlformats.org/officeDocument/2006/customXml" ds:itemID="{2E7A7CE1-C805-456B-AD5F-9E624F297530}">
  <ds:schemaRefs/>
</ds:datastoreItem>
</file>

<file path=customXml/itemProps34.xml><?xml version="1.0" encoding="utf-8"?>
<ds:datastoreItem xmlns:ds="http://schemas.openxmlformats.org/officeDocument/2006/customXml" ds:itemID="{1E6DCB60-068F-4D6E-87D1-6EE1A7230EE6}">
  <ds:schemaRefs/>
</ds:datastoreItem>
</file>

<file path=customXml/itemProps35.xml><?xml version="1.0" encoding="utf-8"?>
<ds:datastoreItem xmlns:ds="http://schemas.openxmlformats.org/officeDocument/2006/customXml" ds:itemID="{2D252DAB-5E5F-4B4C-B0C5-359EDECAB88D}">
  <ds:schemaRefs/>
</ds:datastoreItem>
</file>

<file path=customXml/itemProps36.xml><?xml version="1.0" encoding="utf-8"?>
<ds:datastoreItem xmlns:ds="http://schemas.openxmlformats.org/officeDocument/2006/customXml" ds:itemID="{A9AE58C8-81A1-4B9D-98B6-6D64AF118F4A}">
  <ds:schemaRefs/>
</ds:datastoreItem>
</file>

<file path=customXml/itemProps4.xml><?xml version="1.0" encoding="utf-8"?>
<ds:datastoreItem xmlns:ds="http://schemas.openxmlformats.org/officeDocument/2006/customXml" ds:itemID="{ED2F4427-73BA-4A1C-984F-28D4CD46FEB5}">
  <ds:schemaRefs/>
</ds:datastoreItem>
</file>

<file path=customXml/itemProps5.xml><?xml version="1.0" encoding="utf-8"?>
<ds:datastoreItem xmlns:ds="http://schemas.openxmlformats.org/officeDocument/2006/customXml" ds:itemID="{441893FB-18D4-480D-8EFD-3DFD52AED487}">
  <ds:schemaRefs/>
</ds:datastoreItem>
</file>

<file path=customXml/itemProps6.xml><?xml version="1.0" encoding="utf-8"?>
<ds:datastoreItem xmlns:ds="http://schemas.openxmlformats.org/officeDocument/2006/customXml" ds:itemID="{37368DEB-DB91-4BE9-8894-5DB89F935880}">
  <ds:schemaRefs/>
</ds:datastoreItem>
</file>

<file path=customXml/itemProps7.xml><?xml version="1.0" encoding="utf-8"?>
<ds:datastoreItem xmlns:ds="http://schemas.openxmlformats.org/officeDocument/2006/customXml" ds:itemID="{1BB7AB10-4999-48D6-B9B0-4C5E8C8FCCE7}">
  <ds:schemaRefs/>
</ds:datastoreItem>
</file>

<file path=customXml/itemProps8.xml><?xml version="1.0" encoding="utf-8"?>
<ds:datastoreItem xmlns:ds="http://schemas.openxmlformats.org/officeDocument/2006/customXml" ds:itemID="{985242F5-94D3-4C79-94E8-C0CB7BC9108B}">
  <ds:schemaRefs/>
</ds:datastoreItem>
</file>

<file path=customXml/itemProps9.xml><?xml version="1.0" encoding="utf-8"?>
<ds:datastoreItem xmlns:ds="http://schemas.openxmlformats.org/officeDocument/2006/customXml" ds:itemID="{C7814B0F-31A4-47AA-A286-170981650FB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1</vt:i4>
      </vt:variant>
    </vt:vector>
  </HeadingPairs>
  <TitlesOfParts>
    <vt:vector size="3" baseType="lpstr">
      <vt:lpstr>Dashboard</vt:lpstr>
      <vt:lpstr>Chart Data</vt:lpstr>
      <vt:lpstr>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Nick F</dc:creator>
  <cp:lastModifiedBy>Nick F</cp:lastModifiedBy>
  <cp:lastPrinted>2022-03-23T18:45:04Z</cp:lastPrinted>
  <dcterms:created xsi:type="dcterms:W3CDTF">2022-01-07T20:47:40Z</dcterms:created>
  <dcterms:modified xsi:type="dcterms:W3CDTF">2022-03-23T18:45:12Z</dcterms:modified>
</cp:coreProperties>
</file>